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01.1 - SO101.1 Hromadná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'101.1 - SO101.1 Hromadná ...'!$C$134:$K$979</definedName>
    <definedName name="_xlnm.Print_Area" localSheetId="1">'101.1 - SO101.1 Hromadná ...'!$C$4:$J$76,'101.1 - SO101.1 Hromadná ...'!$C$82:$J$116,'101.1 - SO101.1 Hromadná ...'!$C$122:$K$979</definedName>
    <definedName name="_xlnm.Print_Titles" localSheetId="1">'101.1 - SO101.1 Hromadná ...'!$134:$134</definedName>
  </definedNames>
  <calcPr/>
</workbook>
</file>

<file path=xl/calcChain.xml><?xml version="1.0" encoding="utf-8"?>
<calcChain xmlns="http://schemas.openxmlformats.org/spreadsheetml/2006/main">
  <c i="2" r="J37"/>
  <c r="J36"/>
  <c i="1" r="AY95"/>
  <c i="2" r="J35"/>
  <c i="1" r="AX95"/>
  <c i="2" r="BI979"/>
  <c r="BH979"/>
  <c r="BG979"/>
  <c r="BF979"/>
  <c r="T979"/>
  <c r="R979"/>
  <c r="P979"/>
  <c r="BK979"/>
  <c r="J979"/>
  <c r="BE979"/>
  <c r="BI977"/>
  <c r="BH977"/>
  <c r="BG977"/>
  <c r="BF977"/>
  <c r="T977"/>
  <c r="T976"/>
  <c r="R977"/>
  <c r="R976"/>
  <c r="P977"/>
  <c r="P976"/>
  <c r="BK977"/>
  <c r="BK976"/>
  <c r="J976"/>
  <c r="J977"/>
  <c r="BE977"/>
  <c r="J115"/>
  <c r="BI869"/>
  <c r="BH869"/>
  <c r="BG869"/>
  <c r="BF869"/>
  <c r="T869"/>
  <c r="R869"/>
  <c r="P869"/>
  <c r="BK869"/>
  <c r="J869"/>
  <c r="BE869"/>
  <c r="BI867"/>
  <c r="BH867"/>
  <c r="BG867"/>
  <c r="BF867"/>
  <c r="T867"/>
  <c r="T866"/>
  <c r="R867"/>
  <c r="R866"/>
  <c r="P867"/>
  <c r="P866"/>
  <c r="BK867"/>
  <c r="BK866"/>
  <c r="J866"/>
  <c r="J867"/>
  <c r="BE867"/>
  <c r="J114"/>
  <c r="BI862"/>
  <c r="BH862"/>
  <c r="BG862"/>
  <c r="BF862"/>
  <c r="T862"/>
  <c r="R862"/>
  <c r="P862"/>
  <c r="BK862"/>
  <c r="J862"/>
  <c r="BE862"/>
  <c r="BI861"/>
  <c r="BH861"/>
  <c r="BG861"/>
  <c r="BF861"/>
  <c r="T861"/>
  <c r="R861"/>
  <c r="P861"/>
  <c r="BK861"/>
  <c r="J861"/>
  <c r="BE861"/>
  <c r="BI859"/>
  <c r="BH859"/>
  <c r="BG859"/>
  <c r="BF859"/>
  <c r="T859"/>
  <c r="R859"/>
  <c r="P859"/>
  <c r="BK859"/>
  <c r="J859"/>
  <c r="BE859"/>
  <c r="BI858"/>
  <c r="BH858"/>
  <c r="BG858"/>
  <c r="BF858"/>
  <c r="T858"/>
  <c r="R858"/>
  <c r="P858"/>
  <c r="BK858"/>
  <c r="J858"/>
  <c r="BE858"/>
  <c r="BI856"/>
  <c r="BH856"/>
  <c r="BG856"/>
  <c r="BF856"/>
  <c r="T856"/>
  <c r="R856"/>
  <c r="P856"/>
  <c r="BK856"/>
  <c r="J856"/>
  <c r="BE856"/>
  <c r="BI855"/>
  <c r="BH855"/>
  <c r="BG855"/>
  <c r="BF855"/>
  <c r="T855"/>
  <c r="T854"/>
  <c r="R855"/>
  <c r="R854"/>
  <c r="P855"/>
  <c r="P854"/>
  <c r="BK855"/>
  <c r="BK854"/>
  <c r="J854"/>
  <c r="J855"/>
  <c r="BE855"/>
  <c r="J113"/>
  <c r="BI853"/>
  <c r="BH853"/>
  <c r="BG853"/>
  <c r="BF853"/>
  <c r="T853"/>
  <c r="R853"/>
  <c r="P853"/>
  <c r="BK853"/>
  <c r="J853"/>
  <c r="BE853"/>
  <c r="BI852"/>
  <c r="BH852"/>
  <c r="BG852"/>
  <c r="BF852"/>
  <c r="T852"/>
  <c r="R852"/>
  <c r="P852"/>
  <c r="BK852"/>
  <c r="J852"/>
  <c r="BE852"/>
  <c r="BI851"/>
  <c r="BH851"/>
  <c r="BG851"/>
  <c r="BF851"/>
  <c r="T851"/>
  <c r="R851"/>
  <c r="P851"/>
  <c r="BK851"/>
  <c r="J851"/>
  <c r="BE851"/>
  <c r="BI850"/>
  <c r="BH850"/>
  <c r="BG850"/>
  <c r="BF850"/>
  <c r="T850"/>
  <c r="R850"/>
  <c r="P850"/>
  <c r="BK850"/>
  <c r="J850"/>
  <c r="BE850"/>
  <c r="BI849"/>
  <c r="BH849"/>
  <c r="BG849"/>
  <c r="BF849"/>
  <c r="T849"/>
  <c r="R849"/>
  <c r="P849"/>
  <c r="BK849"/>
  <c r="J849"/>
  <c r="BE849"/>
  <c r="BI848"/>
  <c r="BH848"/>
  <c r="BG848"/>
  <c r="BF848"/>
  <c r="T848"/>
  <c r="R848"/>
  <c r="P848"/>
  <c r="BK848"/>
  <c r="J848"/>
  <c r="BE848"/>
  <c r="BI847"/>
  <c r="BH847"/>
  <c r="BG847"/>
  <c r="BF847"/>
  <c r="T847"/>
  <c r="R847"/>
  <c r="P847"/>
  <c r="BK847"/>
  <c r="J847"/>
  <c r="BE847"/>
  <c r="BI846"/>
  <c r="BH846"/>
  <c r="BG846"/>
  <c r="BF846"/>
  <c r="T846"/>
  <c r="R846"/>
  <c r="P846"/>
  <c r="BK846"/>
  <c r="J846"/>
  <c r="BE846"/>
  <c r="BI844"/>
  <c r="BH844"/>
  <c r="BG844"/>
  <c r="BF844"/>
  <c r="T844"/>
  <c r="R844"/>
  <c r="P844"/>
  <c r="BK844"/>
  <c r="J844"/>
  <c r="BE844"/>
  <c r="BI842"/>
  <c r="BH842"/>
  <c r="BG842"/>
  <c r="BF842"/>
  <c r="T842"/>
  <c r="R842"/>
  <c r="P842"/>
  <c r="BK842"/>
  <c r="J842"/>
  <c r="BE842"/>
  <c r="BI840"/>
  <c r="BH840"/>
  <c r="BG840"/>
  <c r="BF840"/>
  <c r="T840"/>
  <c r="R840"/>
  <c r="P840"/>
  <c r="BK840"/>
  <c r="J840"/>
  <c r="BE840"/>
  <c r="BI838"/>
  <c r="BH838"/>
  <c r="BG838"/>
  <c r="BF838"/>
  <c r="T838"/>
  <c r="R838"/>
  <c r="P838"/>
  <c r="BK838"/>
  <c r="J838"/>
  <c r="BE838"/>
  <c r="BI837"/>
  <c r="BH837"/>
  <c r="BG837"/>
  <c r="BF837"/>
  <c r="T837"/>
  <c r="R837"/>
  <c r="P837"/>
  <c r="BK837"/>
  <c r="J837"/>
  <c r="BE837"/>
  <c r="BI836"/>
  <c r="BH836"/>
  <c r="BG836"/>
  <c r="BF836"/>
  <c r="T836"/>
  <c r="R836"/>
  <c r="P836"/>
  <c r="BK836"/>
  <c r="J836"/>
  <c r="BE836"/>
  <c r="BI835"/>
  <c r="BH835"/>
  <c r="BG835"/>
  <c r="BF835"/>
  <c r="T835"/>
  <c r="R835"/>
  <c r="P835"/>
  <c r="BK835"/>
  <c r="J835"/>
  <c r="BE835"/>
  <c r="BI834"/>
  <c r="BH834"/>
  <c r="BG834"/>
  <c r="BF834"/>
  <c r="T834"/>
  <c r="R834"/>
  <c r="P834"/>
  <c r="BK834"/>
  <c r="J834"/>
  <c r="BE834"/>
  <c r="BI833"/>
  <c r="BH833"/>
  <c r="BG833"/>
  <c r="BF833"/>
  <c r="T833"/>
  <c r="R833"/>
  <c r="P833"/>
  <c r="BK833"/>
  <c r="J833"/>
  <c r="BE833"/>
  <c r="BI832"/>
  <c r="BH832"/>
  <c r="BG832"/>
  <c r="BF832"/>
  <c r="T832"/>
  <c r="R832"/>
  <c r="P832"/>
  <c r="BK832"/>
  <c r="J832"/>
  <c r="BE832"/>
  <c r="BI831"/>
  <c r="BH831"/>
  <c r="BG831"/>
  <c r="BF831"/>
  <c r="T831"/>
  <c r="R831"/>
  <c r="P831"/>
  <c r="BK831"/>
  <c r="J831"/>
  <c r="BE831"/>
  <c r="BI830"/>
  <c r="BH830"/>
  <c r="BG830"/>
  <c r="BF830"/>
  <c r="T830"/>
  <c r="R830"/>
  <c r="P830"/>
  <c r="BK830"/>
  <c r="J830"/>
  <c r="BE830"/>
  <c r="BI829"/>
  <c r="BH829"/>
  <c r="BG829"/>
  <c r="BF829"/>
  <c r="T829"/>
  <c r="R829"/>
  <c r="P829"/>
  <c r="BK829"/>
  <c r="J829"/>
  <c r="BE829"/>
  <c r="BI828"/>
  <c r="BH828"/>
  <c r="BG828"/>
  <c r="BF828"/>
  <c r="T828"/>
  <c r="R828"/>
  <c r="P828"/>
  <c r="BK828"/>
  <c r="J828"/>
  <c r="BE828"/>
  <c r="BI827"/>
  <c r="BH827"/>
  <c r="BG827"/>
  <c r="BF827"/>
  <c r="T827"/>
  <c r="R827"/>
  <c r="P827"/>
  <c r="BK827"/>
  <c r="J827"/>
  <c r="BE827"/>
  <c r="BI826"/>
  <c r="BH826"/>
  <c r="BG826"/>
  <c r="BF826"/>
  <c r="T826"/>
  <c r="R826"/>
  <c r="P826"/>
  <c r="BK826"/>
  <c r="J826"/>
  <c r="BE826"/>
  <c r="BI825"/>
  <c r="BH825"/>
  <c r="BG825"/>
  <c r="BF825"/>
  <c r="T825"/>
  <c r="R825"/>
  <c r="P825"/>
  <c r="BK825"/>
  <c r="J825"/>
  <c r="BE825"/>
  <c r="BI824"/>
  <c r="BH824"/>
  <c r="BG824"/>
  <c r="BF824"/>
  <c r="T824"/>
  <c r="T823"/>
  <c r="R824"/>
  <c r="R823"/>
  <c r="P824"/>
  <c r="P823"/>
  <c r="BK824"/>
  <c r="BK823"/>
  <c r="J823"/>
  <c r="J824"/>
  <c r="BE824"/>
  <c r="J112"/>
  <c r="BI822"/>
  <c r="BH822"/>
  <c r="BG822"/>
  <c r="BF822"/>
  <c r="T822"/>
  <c r="R822"/>
  <c r="P822"/>
  <c r="BK822"/>
  <c r="J822"/>
  <c r="BE822"/>
  <c r="BI820"/>
  <c r="BH820"/>
  <c r="BG820"/>
  <c r="BF820"/>
  <c r="T820"/>
  <c r="R820"/>
  <c r="P820"/>
  <c r="BK820"/>
  <c r="J820"/>
  <c r="BE820"/>
  <c r="BI817"/>
  <c r="BH817"/>
  <c r="BG817"/>
  <c r="BF817"/>
  <c r="T817"/>
  <c r="T816"/>
  <c r="R817"/>
  <c r="R816"/>
  <c r="P817"/>
  <c r="P816"/>
  <c r="BK817"/>
  <c r="BK816"/>
  <c r="J816"/>
  <c r="J817"/>
  <c r="BE817"/>
  <c r="J111"/>
  <c r="BI815"/>
  <c r="BH815"/>
  <c r="BG815"/>
  <c r="BF815"/>
  <c r="T815"/>
  <c r="R815"/>
  <c r="P815"/>
  <c r="BK815"/>
  <c r="J815"/>
  <c r="BE815"/>
  <c r="BI809"/>
  <c r="BH809"/>
  <c r="BG809"/>
  <c r="BF809"/>
  <c r="T809"/>
  <c r="R809"/>
  <c r="P809"/>
  <c r="BK809"/>
  <c r="J809"/>
  <c r="BE809"/>
  <c r="BI801"/>
  <c r="BH801"/>
  <c r="BG801"/>
  <c r="BF801"/>
  <c r="T801"/>
  <c r="R801"/>
  <c r="P801"/>
  <c r="BK801"/>
  <c r="J801"/>
  <c r="BE801"/>
  <c r="BI797"/>
  <c r="BH797"/>
  <c r="BG797"/>
  <c r="BF797"/>
  <c r="T797"/>
  <c r="R797"/>
  <c r="P797"/>
  <c r="BK797"/>
  <c r="J797"/>
  <c r="BE797"/>
  <c r="BI793"/>
  <c r="BH793"/>
  <c r="BG793"/>
  <c r="BF793"/>
  <c r="T793"/>
  <c r="R793"/>
  <c r="P793"/>
  <c r="BK793"/>
  <c r="J793"/>
  <c r="BE793"/>
  <c r="BI791"/>
  <c r="BH791"/>
  <c r="BG791"/>
  <c r="BF791"/>
  <c r="T791"/>
  <c r="R791"/>
  <c r="P791"/>
  <c r="BK791"/>
  <c r="J791"/>
  <c r="BE791"/>
  <c r="BI789"/>
  <c r="BH789"/>
  <c r="BG789"/>
  <c r="BF789"/>
  <c r="T789"/>
  <c r="R789"/>
  <c r="P789"/>
  <c r="BK789"/>
  <c r="J789"/>
  <c r="BE789"/>
  <c r="BI785"/>
  <c r="BH785"/>
  <c r="BG785"/>
  <c r="BF785"/>
  <c r="T785"/>
  <c r="T784"/>
  <c r="R785"/>
  <c r="R784"/>
  <c r="P785"/>
  <c r="P784"/>
  <c r="BK785"/>
  <c r="BK784"/>
  <c r="J784"/>
  <c r="J785"/>
  <c r="BE785"/>
  <c r="J110"/>
  <c r="BI783"/>
  <c r="BH783"/>
  <c r="BG783"/>
  <c r="BF783"/>
  <c r="T783"/>
  <c r="R783"/>
  <c r="P783"/>
  <c r="BK783"/>
  <c r="J783"/>
  <c r="BE783"/>
  <c r="BI781"/>
  <c r="BH781"/>
  <c r="BG781"/>
  <c r="BF781"/>
  <c r="T781"/>
  <c r="R781"/>
  <c r="P781"/>
  <c r="BK781"/>
  <c r="J781"/>
  <c r="BE781"/>
  <c r="BI780"/>
  <c r="BH780"/>
  <c r="BG780"/>
  <c r="BF780"/>
  <c r="T780"/>
  <c r="R780"/>
  <c r="P780"/>
  <c r="BK780"/>
  <c r="J780"/>
  <c r="BE780"/>
  <c r="BI778"/>
  <c r="BH778"/>
  <c r="BG778"/>
  <c r="BF778"/>
  <c r="T778"/>
  <c r="R778"/>
  <c r="P778"/>
  <c r="BK778"/>
  <c r="J778"/>
  <c r="BE778"/>
  <c r="BI776"/>
  <c r="BH776"/>
  <c r="BG776"/>
  <c r="BF776"/>
  <c r="T776"/>
  <c r="R776"/>
  <c r="P776"/>
  <c r="BK776"/>
  <c r="J776"/>
  <c r="BE776"/>
  <c r="BI774"/>
  <c r="BH774"/>
  <c r="BG774"/>
  <c r="BF774"/>
  <c r="T774"/>
  <c r="R774"/>
  <c r="P774"/>
  <c r="BK774"/>
  <c r="J774"/>
  <c r="BE774"/>
  <c r="BI769"/>
  <c r="BH769"/>
  <c r="BG769"/>
  <c r="BF769"/>
  <c r="T769"/>
  <c r="R769"/>
  <c r="P769"/>
  <c r="BK769"/>
  <c r="J769"/>
  <c r="BE769"/>
  <c r="BI767"/>
  <c r="BH767"/>
  <c r="BG767"/>
  <c r="BF767"/>
  <c r="T767"/>
  <c r="R767"/>
  <c r="P767"/>
  <c r="BK767"/>
  <c r="J767"/>
  <c r="BE767"/>
  <c r="BI763"/>
  <c r="BH763"/>
  <c r="BG763"/>
  <c r="BF763"/>
  <c r="T763"/>
  <c r="R763"/>
  <c r="P763"/>
  <c r="BK763"/>
  <c r="J763"/>
  <c r="BE763"/>
  <c r="BI762"/>
  <c r="BH762"/>
  <c r="BG762"/>
  <c r="BF762"/>
  <c r="T762"/>
  <c r="R762"/>
  <c r="P762"/>
  <c r="BK762"/>
  <c r="J762"/>
  <c r="BE762"/>
  <c r="BI758"/>
  <c r="BH758"/>
  <c r="BG758"/>
  <c r="BF758"/>
  <c r="T758"/>
  <c r="R758"/>
  <c r="P758"/>
  <c r="BK758"/>
  <c r="J758"/>
  <c r="BE758"/>
  <c r="BI754"/>
  <c r="BH754"/>
  <c r="BG754"/>
  <c r="BF754"/>
  <c r="T754"/>
  <c r="R754"/>
  <c r="P754"/>
  <c r="BK754"/>
  <c r="J754"/>
  <c r="BE754"/>
  <c r="BI748"/>
  <c r="BH748"/>
  <c r="BG748"/>
  <c r="BF748"/>
  <c r="T748"/>
  <c r="R748"/>
  <c r="P748"/>
  <c r="BK748"/>
  <c r="J748"/>
  <c r="BE748"/>
  <c r="BI742"/>
  <c r="BH742"/>
  <c r="BG742"/>
  <c r="BF742"/>
  <c r="T742"/>
  <c r="R742"/>
  <c r="P742"/>
  <c r="BK742"/>
  <c r="J742"/>
  <c r="BE742"/>
  <c r="BI735"/>
  <c r="BH735"/>
  <c r="BG735"/>
  <c r="BF735"/>
  <c r="T735"/>
  <c r="R735"/>
  <c r="P735"/>
  <c r="BK735"/>
  <c r="J735"/>
  <c r="BE735"/>
  <c r="BI729"/>
  <c r="BH729"/>
  <c r="BG729"/>
  <c r="BF729"/>
  <c r="T729"/>
  <c r="R729"/>
  <c r="P729"/>
  <c r="BK729"/>
  <c r="J729"/>
  <c r="BE729"/>
  <c r="BI725"/>
  <c r="BH725"/>
  <c r="BG725"/>
  <c r="BF725"/>
  <c r="T725"/>
  <c r="R725"/>
  <c r="P725"/>
  <c r="BK725"/>
  <c r="J725"/>
  <c r="BE725"/>
  <c r="BI721"/>
  <c r="BH721"/>
  <c r="BG721"/>
  <c r="BF721"/>
  <c r="T721"/>
  <c r="R721"/>
  <c r="P721"/>
  <c r="BK721"/>
  <c r="J721"/>
  <c r="BE721"/>
  <c r="BI716"/>
  <c r="BH716"/>
  <c r="BG716"/>
  <c r="BF716"/>
  <c r="T716"/>
  <c r="R716"/>
  <c r="P716"/>
  <c r="BK716"/>
  <c r="J716"/>
  <c r="BE716"/>
  <c r="BI712"/>
  <c r="BH712"/>
  <c r="BG712"/>
  <c r="BF712"/>
  <c r="T712"/>
  <c r="R712"/>
  <c r="P712"/>
  <c r="BK712"/>
  <c r="J712"/>
  <c r="BE712"/>
  <c r="BI708"/>
  <c r="BH708"/>
  <c r="BG708"/>
  <c r="BF708"/>
  <c r="T708"/>
  <c r="R708"/>
  <c r="P708"/>
  <c r="BK708"/>
  <c r="J708"/>
  <c r="BE708"/>
  <c r="BI704"/>
  <c r="BH704"/>
  <c r="BG704"/>
  <c r="BF704"/>
  <c r="T704"/>
  <c r="R704"/>
  <c r="P704"/>
  <c r="BK704"/>
  <c r="J704"/>
  <c r="BE704"/>
  <c r="BI702"/>
  <c r="BH702"/>
  <c r="BG702"/>
  <c r="BF702"/>
  <c r="T702"/>
  <c r="R702"/>
  <c r="P702"/>
  <c r="BK702"/>
  <c r="J702"/>
  <c r="BE702"/>
  <c r="BI691"/>
  <c r="BH691"/>
  <c r="BG691"/>
  <c r="BF691"/>
  <c r="T691"/>
  <c r="R691"/>
  <c r="P691"/>
  <c r="BK691"/>
  <c r="J691"/>
  <c r="BE691"/>
  <c r="BI687"/>
  <c r="BH687"/>
  <c r="BG687"/>
  <c r="BF687"/>
  <c r="T687"/>
  <c r="R687"/>
  <c r="P687"/>
  <c r="BK687"/>
  <c r="J687"/>
  <c r="BE687"/>
  <c r="BI685"/>
  <c r="BH685"/>
  <c r="BG685"/>
  <c r="BF685"/>
  <c r="T685"/>
  <c r="R685"/>
  <c r="P685"/>
  <c r="BK685"/>
  <c r="J685"/>
  <c r="BE685"/>
  <c r="BI674"/>
  <c r="BH674"/>
  <c r="BG674"/>
  <c r="BF674"/>
  <c r="T674"/>
  <c r="R674"/>
  <c r="P674"/>
  <c r="BK674"/>
  <c r="J674"/>
  <c r="BE674"/>
  <c r="BI673"/>
  <c r="BH673"/>
  <c r="BG673"/>
  <c r="BF673"/>
  <c r="T673"/>
  <c r="T672"/>
  <c r="R673"/>
  <c r="R672"/>
  <c r="P673"/>
  <c r="P672"/>
  <c r="BK673"/>
  <c r="BK672"/>
  <c r="J672"/>
  <c r="J673"/>
  <c r="BE673"/>
  <c r="J109"/>
  <c r="BI671"/>
  <c r="BH671"/>
  <c r="BG671"/>
  <c r="BF671"/>
  <c r="T671"/>
  <c r="R671"/>
  <c r="P671"/>
  <c r="BK671"/>
  <c r="J671"/>
  <c r="BE671"/>
  <c r="BI669"/>
  <c r="BH669"/>
  <c r="BG669"/>
  <c r="BF669"/>
  <c r="T669"/>
  <c r="R669"/>
  <c r="P669"/>
  <c r="BK669"/>
  <c r="J669"/>
  <c r="BE669"/>
  <c r="BI667"/>
  <c r="BH667"/>
  <c r="BG667"/>
  <c r="BF667"/>
  <c r="T667"/>
  <c r="R667"/>
  <c r="P667"/>
  <c r="BK667"/>
  <c r="J667"/>
  <c r="BE667"/>
  <c r="BI665"/>
  <c r="BH665"/>
  <c r="BG665"/>
  <c r="BF665"/>
  <c r="T665"/>
  <c r="R665"/>
  <c r="P665"/>
  <c r="BK665"/>
  <c r="J665"/>
  <c r="BE665"/>
  <c r="BI663"/>
  <c r="BH663"/>
  <c r="BG663"/>
  <c r="BF663"/>
  <c r="T663"/>
  <c r="R663"/>
  <c r="P663"/>
  <c r="BK663"/>
  <c r="J663"/>
  <c r="BE663"/>
  <c r="BI661"/>
  <c r="BH661"/>
  <c r="BG661"/>
  <c r="BF661"/>
  <c r="T661"/>
  <c r="R661"/>
  <c r="P661"/>
  <c r="BK661"/>
  <c r="J661"/>
  <c r="BE661"/>
  <c r="BI659"/>
  <c r="BH659"/>
  <c r="BG659"/>
  <c r="BF659"/>
  <c r="T659"/>
  <c r="T658"/>
  <c r="T657"/>
  <c r="R659"/>
  <c r="R658"/>
  <c r="R657"/>
  <c r="P659"/>
  <c r="P658"/>
  <c r="P657"/>
  <c r="BK659"/>
  <c r="BK658"/>
  <c r="J658"/>
  <c r="BK657"/>
  <c r="J657"/>
  <c r="J659"/>
  <c r="BE659"/>
  <c r="J108"/>
  <c r="J107"/>
  <c r="BI656"/>
  <c r="BH656"/>
  <c r="BG656"/>
  <c r="BF656"/>
  <c r="T656"/>
  <c r="T655"/>
  <c r="R656"/>
  <c r="R655"/>
  <c r="P656"/>
  <c r="P655"/>
  <c r="BK656"/>
  <c r="BK655"/>
  <c r="J655"/>
  <c r="J656"/>
  <c r="BE656"/>
  <c r="J106"/>
  <c r="BI654"/>
  <c r="BH654"/>
  <c r="BG654"/>
  <c r="BF654"/>
  <c r="T654"/>
  <c r="R654"/>
  <c r="P654"/>
  <c r="BK654"/>
  <c r="J654"/>
  <c r="BE654"/>
  <c r="BI653"/>
  <c r="BH653"/>
  <c r="BG653"/>
  <c r="BF653"/>
  <c r="T653"/>
  <c r="R653"/>
  <c r="P653"/>
  <c r="BK653"/>
  <c r="J653"/>
  <c r="BE653"/>
  <c r="BI652"/>
  <c r="BH652"/>
  <c r="BG652"/>
  <c r="BF652"/>
  <c r="T652"/>
  <c r="R652"/>
  <c r="P652"/>
  <c r="BK652"/>
  <c r="J652"/>
  <c r="BE652"/>
  <c r="BI651"/>
  <c r="BH651"/>
  <c r="BG651"/>
  <c r="BF651"/>
  <c r="T651"/>
  <c r="R651"/>
  <c r="P651"/>
  <c r="BK651"/>
  <c r="J651"/>
  <c r="BE651"/>
  <c r="BI650"/>
  <c r="BH650"/>
  <c r="BG650"/>
  <c r="BF650"/>
  <c r="T650"/>
  <c r="R650"/>
  <c r="P650"/>
  <c r="BK650"/>
  <c r="J650"/>
  <c r="BE650"/>
  <c r="BI649"/>
  <c r="BH649"/>
  <c r="BG649"/>
  <c r="BF649"/>
  <c r="T649"/>
  <c r="R649"/>
  <c r="P649"/>
  <c r="BK649"/>
  <c r="J649"/>
  <c r="BE649"/>
  <c r="BI648"/>
  <c r="BH648"/>
  <c r="BG648"/>
  <c r="BF648"/>
  <c r="T648"/>
  <c r="R648"/>
  <c r="P648"/>
  <c r="BK648"/>
  <c r="J648"/>
  <c r="BE648"/>
  <c r="BI647"/>
  <c r="BH647"/>
  <c r="BG647"/>
  <c r="BF647"/>
  <c r="T647"/>
  <c r="R647"/>
  <c r="P647"/>
  <c r="BK647"/>
  <c r="J647"/>
  <c r="BE647"/>
  <c r="BI646"/>
  <c r="BH646"/>
  <c r="BG646"/>
  <c r="BF646"/>
  <c r="T646"/>
  <c r="R646"/>
  <c r="P646"/>
  <c r="BK646"/>
  <c r="J646"/>
  <c r="BE646"/>
  <c r="BI645"/>
  <c r="BH645"/>
  <c r="BG645"/>
  <c r="BF645"/>
  <c r="T645"/>
  <c r="R645"/>
  <c r="P645"/>
  <c r="BK645"/>
  <c r="J645"/>
  <c r="BE645"/>
  <c r="BI644"/>
  <c r="BH644"/>
  <c r="BG644"/>
  <c r="BF644"/>
  <c r="T644"/>
  <c r="R644"/>
  <c r="P644"/>
  <c r="BK644"/>
  <c r="J644"/>
  <c r="BE644"/>
  <c r="BI643"/>
  <c r="BH643"/>
  <c r="BG643"/>
  <c r="BF643"/>
  <c r="T643"/>
  <c r="R643"/>
  <c r="P643"/>
  <c r="BK643"/>
  <c r="J643"/>
  <c r="BE643"/>
  <c r="BI642"/>
  <c r="BH642"/>
  <c r="BG642"/>
  <c r="BF642"/>
  <c r="T642"/>
  <c r="R642"/>
  <c r="P642"/>
  <c r="BK642"/>
  <c r="J642"/>
  <c r="BE642"/>
  <c r="BI641"/>
  <c r="BH641"/>
  <c r="BG641"/>
  <c r="BF641"/>
  <c r="T641"/>
  <c r="R641"/>
  <c r="P641"/>
  <c r="BK641"/>
  <c r="J641"/>
  <c r="BE641"/>
  <c r="BI640"/>
  <c r="BH640"/>
  <c r="BG640"/>
  <c r="BF640"/>
  <c r="T640"/>
  <c r="T639"/>
  <c r="R640"/>
  <c r="R639"/>
  <c r="P640"/>
  <c r="P639"/>
  <c r="BK640"/>
  <c r="BK639"/>
  <c r="J639"/>
  <c r="J640"/>
  <c r="BE640"/>
  <c r="J105"/>
  <c r="BI638"/>
  <c r="BH638"/>
  <c r="BG638"/>
  <c r="BF638"/>
  <c r="T638"/>
  <c r="R638"/>
  <c r="P638"/>
  <c r="BK638"/>
  <c r="J638"/>
  <c r="BE638"/>
  <c r="BI634"/>
  <c r="BH634"/>
  <c r="BG634"/>
  <c r="BF634"/>
  <c r="T634"/>
  <c r="R634"/>
  <c r="P634"/>
  <c r="BK634"/>
  <c r="J634"/>
  <c r="BE634"/>
  <c r="BI632"/>
  <c r="BH632"/>
  <c r="BG632"/>
  <c r="BF632"/>
  <c r="T632"/>
  <c r="R632"/>
  <c r="P632"/>
  <c r="BK632"/>
  <c r="J632"/>
  <c r="BE632"/>
  <c r="BI631"/>
  <c r="BH631"/>
  <c r="BG631"/>
  <c r="BF631"/>
  <c r="T631"/>
  <c r="R631"/>
  <c r="P631"/>
  <c r="BK631"/>
  <c r="J631"/>
  <c r="BE631"/>
  <c r="BI629"/>
  <c r="BH629"/>
  <c r="BG629"/>
  <c r="BF629"/>
  <c r="T629"/>
  <c r="R629"/>
  <c r="P629"/>
  <c r="BK629"/>
  <c r="J629"/>
  <c r="BE629"/>
  <c r="BI628"/>
  <c r="BH628"/>
  <c r="BG628"/>
  <c r="BF628"/>
  <c r="T628"/>
  <c r="R628"/>
  <c r="P628"/>
  <c r="BK628"/>
  <c r="J628"/>
  <c r="BE628"/>
  <c r="BI627"/>
  <c r="BH627"/>
  <c r="BG627"/>
  <c r="BF627"/>
  <c r="T627"/>
  <c r="R627"/>
  <c r="P627"/>
  <c r="BK627"/>
  <c r="J627"/>
  <c r="BE627"/>
  <c r="BI625"/>
  <c r="BH625"/>
  <c r="BG625"/>
  <c r="BF625"/>
  <c r="T625"/>
  <c r="R625"/>
  <c r="P625"/>
  <c r="BK625"/>
  <c r="J625"/>
  <c r="BE625"/>
  <c r="BI620"/>
  <c r="BH620"/>
  <c r="BG620"/>
  <c r="BF620"/>
  <c r="T620"/>
  <c r="T619"/>
  <c r="R620"/>
  <c r="R619"/>
  <c r="P620"/>
  <c r="P619"/>
  <c r="BK620"/>
  <c r="BK619"/>
  <c r="J619"/>
  <c r="J620"/>
  <c r="BE620"/>
  <c r="J104"/>
  <c r="BI617"/>
  <c r="BH617"/>
  <c r="BG617"/>
  <c r="BF617"/>
  <c r="T617"/>
  <c r="R617"/>
  <c r="P617"/>
  <c r="BK617"/>
  <c r="J617"/>
  <c r="BE617"/>
  <c r="BI615"/>
  <c r="BH615"/>
  <c r="BG615"/>
  <c r="BF615"/>
  <c r="T615"/>
  <c r="R615"/>
  <c r="P615"/>
  <c r="BK615"/>
  <c r="J615"/>
  <c r="BE615"/>
  <c r="BI613"/>
  <c r="BH613"/>
  <c r="BG613"/>
  <c r="BF613"/>
  <c r="T613"/>
  <c r="T612"/>
  <c r="R613"/>
  <c r="R612"/>
  <c r="P613"/>
  <c r="P612"/>
  <c r="BK613"/>
  <c r="BK612"/>
  <c r="J612"/>
  <c r="J613"/>
  <c r="BE613"/>
  <c r="J103"/>
  <c r="BI611"/>
  <c r="BH611"/>
  <c r="BG611"/>
  <c r="BF611"/>
  <c r="T611"/>
  <c r="R611"/>
  <c r="P611"/>
  <c r="BK611"/>
  <c r="J611"/>
  <c r="BE611"/>
  <c r="BI607"/>
  <c r="BH607"/>
  <c r="BG607"/>
  <c r="BF607"/>
  <c r="T607"/>
  <c r="R607"/>
  <c r="P607"/>
  <c r="BK607"/>
  <c r="J607"/>
  <c r="BE607"/>
  <c r="BI604"/>
  <c r="BH604"/>
  <c r="BG604"/>
  <c r="BF604"/>
  <c r="T604"/>
  <c r="R604"/>
  <c r="P604"/>
  <c r="BK604"/>
  <c r="J604"/>
  <c r="BE604"/>
  <c r="BI603"/>
  <c r="BH603"/>
  <c r="BG603"/>
  <c r="BF603"/>
  <c r="T603"/>
  <c r="R603"/>
  <c r="P603"/>
  <c r="BK603"/>
  <c r="J603"/>
  <c r="BE603"/>
  <c r="BI599"/>
  <c r="BH599"/>
  <c r="BG599"/>
  <c r="BF599"/>
  <c r="T599"/>
  <c r="R599"/>
  <c r="P599"/>
  <c r="BK599"/>
  <c r="J599"/>
  <c r="BE599"/>
  <c r="BI597"/>
  <c r="BH597"/>
  <c r="BG597"/>
  <c r="BF597"/>
  <c r="T597"/>
  <c r="R597"/>
  <c r="P597"/>
  <c r="BK597"/>
  <c r="J597"/>
  <c r="BE597"/>
  <c r="BI591"/>
  <c r="BH591"/>
  <c r="BG591"/>
  <c r="BF591"/>
  <c r="T591"/>
  <c r="R591"/>
  <c r="P591"/>
  <c r="BK591"/>
  <c r="J591"/>
  <c r="BE591"/>
  <c r="BI585"/>
  <c r="BH585"/>
  <c r="BG585"/>
  <c r="BF585"/>
  <c r="T585"/>
  <c r="R585"/>
  <c r="P585"/>
  <c r="BK585"/>
  <c r="J585"/>
  <c r="BE585"/>
  <c r="BI584"/>
  <c r="BH584"/>
  <c r="BG584"/>
  <c r="BF584"/>
  <c r="T584"/>
  <c r="R584"/>
  <c r="P584"/>
  <c r="BK584"/>
  <c r="J584"/>
  <c r="BE584"/>
  <c r="BI572"/>
  <c r="BH572"/>
  <c r="BG572"/>
  <c r="BF572"/>
  <c r="T572"/>
  <c r="R572"/>
  <c r="P572"/>
  <c r="BK572"/>
  <c r="J572"/>
  <c r="BE572"/>
  <c r="BI571"/>
  <c r="BH571"/>
  <c r="BG571"/>
  <c r="BF571"/>
  <c r="T571"/>
  <c r="R571"/>
  <c r="P571"/>
  <c r="BK571"/>
  <c r="J571"/>
  <c r="BE571"/>
  <c r="BI541"/>
  <c r="BH541"/>
  <c r="BG541"/>
  <c r="BF541"/>
  <c r="T541"/>
  <c r="R541"/>
  <c r="P541"/>
  <c r="BK541"/>
  <c r="J541"/>
  <c r="BE541"/>
  <c r="BI512"/>
  <c r="BH512"/>
  <c r="BG512"/>
  <c r="BF512"/>
  <c r="T512"/>
  <c r="T511"/>
  <c r="R512"/>
  <c r="R511"/>
  <c r="P512"/>
  <c r="P511"/>
  <c r="BK512"/>
  <c r="BK511"/>
  <c r="J511"/>
  <c r="J512"/>
  <c r="BE512"/>
  <c r="J102"/>
  <c r="BI509"/>
  <c r="BH509"/>
  <c r="BG509"/>
  <c r="BF509"/>
  <c r="T509"/>
  <c r="R509"/>
  <c r="P509"/>
  <c r="BK509"/>
  <c r="J509"/>
  <c r="BE509"/>
  <c r="BI504"/>
  <c r="BH504"/>
  <c r="BG504"/>
  <c r="BF504"/>
  <c r="T504"/>
  <c r="R504"/>
  <c r="P504"/>
  <c r="BK504"/>
  <c r="J504"/>
  <c r="BE504"/>
  <c r="BI503"/>
  <c r="BH503"/>
  <c r="BG503"/>
  <c r="BF503"/>
  <c r="T503"/>
  <c r="R503"/>
  <c r="P503"/>
  <c r="BK503"/>
  <c r="J503"/>
  <c r="BE503"/>
  <c r="BI487"/>
  <c r="BH487"/>
  <c r="BG487"/>
  <c r="BF487"/>
  <c r="T487"/>
  <c r="R487"/>
  <c r="P487"/>
  <c r="BK487"/>
  <c r="J487"/>
  <c r="BE487"/>
  <c r="BI484"/>
  <c r="BH484"/>
  <c r="BG484"/>
  <c r="BF484"/>
  <c r="T484"/>
  <c r="R484"/>
  <c r="P484"/>
  <c r="BK484"/>
  <c r="J484"/>
  <c r="BE484"/>
  <c r="BI483"/>
  <c r="BH483"/>
  <c r="BG483"/>
  <c r="BF483"/>
  <c r="T483"/>
  <c r="R483"/>
  <c r="P483"/>
  <c r="BK483"/>
  <c r="J483"/>
  <c r="BE483"/>
  <c r="BI468"/>
  <c r="BH468"/>
  <c r="BG468"/>
  <c r="BF468"/>
  <c r="T468"/>
  <c r="R468"/>
  <c r="P468"/>
  <c r="BK468"/>
  <c r="J468"/>
  <c r="BE468"/>
  <c r="BI440"/>
  <c r="BH440"/>
  <c r="BG440"/>
  <c r="BF440"/>
  <c r="T440"/>
  <c r="R440"/>
  <c r="P440"/>
  <c r="BK440"/>
  <c r="J440"/>
  <c r="BE440"/>
  <c r="BI439"/>
  <c r="BH439"/>
  <c r="BG439"/>
  <c r="BF439"/>
  <c r="T439"/>
  <c r="R439"/>
  <c r="P439"/>
  <c r="BK439"/>
  <c r="J439"/>
  <c r="BE439"/>
  <c r="BI437"/>
  <c r="BH437"/>
  <c r="BG437"/>
  <c r="BF437"/>
  <c r="T437"/>
  <c r="R437"/>
  <c r="P437"/>
  <c r="BK437"/>
  <c r="J437"/>
  <c r="BE437"/>
  <c r="BI433"/>
  <c r="BH433"/>
  <c r="BG433"/>
  <c r="BF433"/>
  <c r="T433"/>
  <c r="R433"/>
  <c r="P433"/>
  <c r="BK433"/>
  <c r="J433"/>
  <c r="BE433"/>
  <c r="BI432"/>
  <c r="BH432"/>
  <c r="BG432"/>
  <c r="BF432"/>
  <c r="T432"/>
  <c r="R432"/>
  <c r="P432"/>
  <c r="BK432"/>
  <c r="J432"/>
  <c r="BE432"/>
  <c r="BI353"/>
  <c r="BH353"/>
  <c r="BG353"/>
  <c r="BF353"/>
  <c r="T353"/>
  <c r="R353"/>
  <c r="P353"/>
  <c r="BK353"/>
  <c r="J353"/>
  <c r="BE353"/>
  <c r="BI336"/>
  <c r="BH336"/>
  <c r="BG336"/>
  <c r="BF336"/>
  <c r="T336"/>
  <c r="R336"/>
  <c r="P336"/>
  <c r="BK336"/>
  <c r="J336"/>
  <c r="BE336"/>
  <c r="BI269"/>
  <c r="BH269"/>
  <c r="BG269"/>
  <c r="BF269"/>
  <c r="T269"/>
  <c r="R269"/>
  <c r="P269"/>
  <c r="BK269"/>
  <c r="J269"/>
  <c r="BE269"/>
  <c r="BI264"/>
  <c r="BH264"/>
  <c r="BG264"/>
  <c r="BF264"/>
  <c r="T264"/>
  <c r="T263"/>
  <c r="R264"/>
  <c r="R263"/>
  <c r="P264"/>
  <c r="P263"/>
  <c r="BK264"/>
  <c r="BK263"/>
  <c r="J263"/>
  <c r="J264"/>
  <c r="BE264"/>
  <c r="J101"/>
  <c r="BI259"/>
  <c r="BH259"/>
  <c r="BG259"/>
  <c r="BF259"/>
  <c r="T259"/>
  <c r="R259"/>
  <c r="P259"/>
  <c r="BK259"/>
  <c r="J259"/>
  <c r="BE259"/>
  <c r="BI255"/>
  <c r="BH255"/>
  <c r="BG255"/>
  <c r="BF255"/>
  <c r="T255"/>
  <c r="R255"/>
  <c r="P255"/>
  <c r="BK255"/>
  <c r="J255"/>
  <c r="BE255"/>
  <c r="BI251"/>
  <c r="BH251"/>
  <c r="BG251"/>
  <c r="BF251"/>
  <c r="T251"/>
  <c r="R251"/>
  <c r="P251"/>
  <c r="BK251"/>
  <c r="J251"/>
  <c r="BE251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T234"/>
  <c r="R235"/>
  <c r="R234"/>
  <c r="P235"/>
  <c r="P234"/>
  <c r="BK235"/>
  <c r="BK234"/>
  <c r="J234"/>
  <c r="J235"/>
  <c r="BE235"/>
  <c r="J100"/>
  <c r="BI232"/>
  <c r="BH232"/>
  <c r="BG232"/>
  <c r="BF232"/>
  <c r="T232"/>
  <c r="R232"/>
  <c r="P232"/>
  <c r="BK232"/>
  <c r="J232"/>
  <c r="BE232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16"/>
  <c r="BH216"/>
  <c r="BG216"/>
  <c r="BF216"/>
  <c r="T216"/>
  <c r="R216"/>
  <c r="P216"/>
  <c r="BK216"/>
  <c r="J216"/>
  <c r="BE216"/>
  <c r="BI208"/>
  <c r="BH208"/>
  <c r="BG208"/>
  <c r="BF208"/>
  <c r="T208"/>
  <c r="R208"/>
  <c r="P208"/>
  <c r="BK208"/>
  <c r="J208"/>
  <c r="BE208"/>
  <c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75"/>
  <c r="BH175"/>
  <c r="BG175"/>
  <c r="BF175"/>
  <c r="T175"/>
  <c r="R175"/>
  <c r="P175"/>
  <c r="BK175"/>
  <c r="J175"/>
  <c r="BE175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T163"/>
  <c r="R164"/>
  <c r="R163"/>
  <c r="P164"/>
  <c r="P163"/>
  <c r="BK164"/>
  <c r="BK163"/>
  <c r="J163"/>
  <c r="J164"/>
  <c r="BE164"/>
  <c r="J99"/>
  <c r="BI161"/>
  <c r="BH161"/>
  <c r="BG161"/>
  <c r="BF161"/>
  <c r="T161"/>
  <c r="R161"/>
  <c r="P161"/>
  <c r="BK161"/>
  <c r="J161"/>
  <c r="BE161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38"/>
  <c r="F37"/>
  <c i="1" r="BD95"/>
  <c i="2" r="BH138"/>
  <c r="F36"/>
  <c i="1" r="BC95"/>
  <c i="2" r="BG138"/>
  <c r="F35"/>
  <c i="1" r="BB95"/>
  <c i="2" r="BF138"/>
  <c r="J34"/>
  <c i="1" r="AW95"/>
  <c i="2" r="F34"/>
  <c i="1" r="BA95"/>
  <c i="2" r="T138"/>
  <c r="T137"/>
  <c r="T136"/>
  <c r="T135"/>
  <c r="R138"/>
  <c r="R137"/>
  <c r="R136"/>
  <c r="R135"/>
  <c r="P138"/>
  <c r="P137"/>
  <c r="P136"/>
  <c r="P135"/>
  <c i="1" r="AU95"/>
  <c i="2" r="BK138"/>
  <c r="BK137"/>
  <c r="J137"/>
  <c r="BK136"/>
  <c r="J136"/>
  <c r="BK135"/>
  <c r="J135"/>
  <c r="J96"/>
  <c r="J30"/>
  <c i="1" r="AG95"/>
  <c i="2" r="J138"/>
  <c r="BE138"/>
  <c r="J33"/>
  <c i="1" r="AV95"/>
  <c i="2" r="F33"/>
  <c i="1" r="AZ95"/>
  <c i="2" r="J98"/>
  <c r="J97"/>
  <c r="F129"/>
  <c r="E127"/>
  <c r="F89"/>
  <c r="E87"/>
  <c r="J39"/>
  <c r="J24"/>
  <c r="E24"/>
  <c r="J132"/>
  <c r="J92"/>
  <c r="J23"/>
  <c r="J21"/>
  <c r="E21"/>
  <c r="J131"/>
  <c r="J91"/>
  <c r="J20"/>
  <c r="J18"/>
  <c r="E18"/>
  <c r="F132"/>
  <c r="F92"/>
  <c r="J17"/>
  <c r="J15"/>
  <c r="E15"/>
  <c r="F131"/>
  <c r="F91"/>
  <c r="J14"/>
  <c r="J12"/>
  <c r="J129"/>
  <c r="J89"/>
  <c r="E7"/>
  <c r="E125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<sst xmlns="http://schemas.openxmlformats.org/spreadsheetml/2006/main">
  <si>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</si>
  <si>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</si>
  <si>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</si>
  <si>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</si>
  <si>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{861fba2b-2d51-4b9f-91df-3b335427425c}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</si>
  <si>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</si>
  <si>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</si>
  <si>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</si>
  <si>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</si>
  <si>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</si>
  <si>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</si>
  <si>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</si>
  <si>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</si>
  <si>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</si>
  <si>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Knesl0080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</si>
  <si>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</si>
  <si>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</si>
  <si>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Parkovací dům Havlíčkova 1, Kroměříž</t>
  </si>
  <si>
    <t>KSO:</t>
  </si>
  <si>
    <t>CC-CZ:</t>
  </si>
  <si>
    <t>Místo:</t>
  </si>
  <si>
    <t xml:space="preserve"> </t>
  </si>
  <si>
    <t>Datum:</t>
  </si>
  <si>
    <t>3. 7. 2019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</si>
  <si>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</si>
  <si>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</si>
  <si>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</si>
  <si>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</si>
  <si>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</si>
  <si>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</si>
  <si>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</si>
  <si>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</si>
  <si>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</si>
  <si>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</si>
  <si>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</si>
  <si>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</si>
  <si>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</si>
  <si>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</si>
  <si>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</si>
  <si>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</si>
  <si>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</si>
  <si>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</si>
  <si>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</si>
  <si>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</si>
  <si>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</si>
  <si>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</si>
  <si>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</si>
  <si>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</si>
  <si>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</si>
  <si>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</si>
  <si>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</si>
  <si>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</si>
  <si>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</si>
  <si>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</si>
  <si>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</si>
  <si>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</si>
  <si>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</si>
  <si>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</si>
  <si>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</si>
  <si>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</si>
  <si>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</si>
  <si>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</si>
  <si>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</si>
  <si>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</si>
  <si>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</si>
  <si>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</si>
  <si>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</si>
  <si>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</si>
  <si>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</si>
  <si>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</si>
  <si>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</si>
  <si>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</si>
  <si>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</si>
  <si>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</si>
  <si>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</si>
  <si>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</si>
  <si>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</si>
  <si>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</si>
  <si>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101.1</t>
  </si>
  <si>
    <t>SO101.1 Hromadná garáž</t>
  </si>
  <si>
    <t>STA</t>
  </si>
  <si>
    <t>1</t>
  </si>
  <si>
    <t>{378aa4eb-2d94-46cb-a835-58fb036ac9bd}</t>
  </si>
  <si>
    <t>2</t>
  </si>
  <si>
    <t>KRYCÍ LIST SOUPISU PRACÍ</t>
  </si>
  <si>
    <t>Objekt:</t>
  </si>
  <si>
    <t>101.1 - SO101.1 Hromadná garáž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</si>
  <si>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</si>
  <si>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</si>
  <si>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</si>
  <si>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</si>
  <si>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</si>
  <si>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</si>
  <si>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</si>
  <si>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2 - Zakládání</t>
  </si>
  <si>
    <t xml:space="preserve">    220 - Systémové smykové lišty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</si>
  <si>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</si>
  <si>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</si>
  <si>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</si>
  <si>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</si>
  <si>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901 - Ostatní výrobky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</si>
  <si>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</si>
  <si>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</si>
  <si>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</si>
  <si>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</si>
  <si>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</si>
  <si>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764 - Konstrukce klempířské</t>
  </si>
  <si>
    <t xml:space="preserve">    767 - Konstrukce zámečnické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</si>
  <si>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</si>
  <si>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</si>
  <si>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</si>
  <si>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</si>
  <si>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</si>
  <si>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</si>
  <si>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</si>
  <si>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</si>
  <si>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</si>
  <si>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</si>
  <si>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</si>
  <si>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</si>
  <si>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</si>
  <si>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</si>
  <si>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</si>
  <si>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</si>
  <si>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</si>
  <si>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</si>
  <si>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</si>
  <si>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</si>
  <si>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132201101</t>
  </si>
  <si>
    <t xml:space="preserve">Hloubení zapažených i nezapažených rýh šířky do 600 mm  s urovnáním dna do předepsaného profilu a spádu v hornině tř. 3 do 100 m3</t>
  </si>
  <si>
    <t>m3</t>
  </si>
  <si>
    <t>CS ÚRS 2019 02</t>
  </si>
  <si>
    <t>4</t>
  </si>
  <si>
    <t>168599880</t>
  </si>
  <si>
    <t>VV</t>
  </si>
  <si>
    <t>"pro drenáže"</t>
  </si>
  <si>
    <t>(53,93+0,6)*0,6*(0,515+0,735)/2</t>
  </si>
  <si>
    <t>14,795*0,6*(0,735+0,809)/2+(58,4-12,3)*0,6*(0,545+0,775)/2</t>
  </si>
  <si>
    <t>12,3*0,6*(0,775+0,923)/2+60,9*0,6*(0,25+0,555)/2+18,105*0,6*(0,555+0,625)/2</t>
  </si>
  <si>
    <t>Součet</t>
  </si>
  <si>
    <t>132201109</t>
  </si>
  <si>
    <t xml:space="preserve">Hloubení zapažených i nezapažených rýh šířky do 600 mm  s urovnáním dna do předepsaného profilu a spádu v hornině tř. 3 Příplatek k cenám za lepivost horniny tř. 3</t>
  </si>
  <si>
    <t>-615792398</t>
  </si>
  <si>
    <t>72,94/2</t>
  </si>
  <si>
    <t>3</t>
  </si>
  <si>
    <t>162701105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</si>
  <si>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</si>
  <si>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-668929124</t>
  </si>
  <si>
    <t>"výkopek na meziskládku" 72,94</t>
  </si>
  <si>
    <t>"pro zásypy z meziskládky" 331,802</t>
  </si>
  <si>
    <t>171201211</t>
  </si>
  <si>
    <t>Poplatek za uložení stavebního odpadu na skládce (skládkovné) zeminy a kameniva zatříděného do Katalogu odpadů pod kódem 170 504</t>
  </si>
  <si>
    <t>t</t>
  </si>
  <si>
    <t>-927384756</t>
  </si>
  <si>
    <t>72,94*1,8</t>
  </si>
  <si>
    <t>5</t>
  </si>
  <si>
    <t>174101102</t>
  </si>
  <si>
    <t xml:space="preserve">Zásyp sypaninou z jakékoliv horniny  s uložením výkopku ve vrstvách se zhutněním v uzavřených prostorách s urovnáním povrchu zásypu</t>
  </si>
  <si>
    <t>-1633300786</t>
  </si>
  <si>
    <t>"pod rampu" 7,86*8,74*1,227/2</t>
  </si>
  <si>
    <t>6</t>
  </si>
  <si>
    <t>M</t>
  </si>
  <si>
    <t>58344171</t>
  </si>
  <si>
    <t>štěrkodrť frakce 0/32</t>
  </si>
  <si>
    <t>8</t>
  </si>
  <si>
    <t>-1322752086</t>
  </si>
  <si>
    <t>"pod rampu" 7,86*8,74*1,227/2*2</t>
  </si>
  <si>
    <t>7</t>
  </si>
  <si>
    <t>175101201</t>
  </si>
  <si>
    <t>Obsypání objektů nad přilehlým původním terénem sypaninou z vhodných hornin 1 až 4 nebo materiálem uloženým ve vzdálenosti do 3 m od vnějšího kraje objektu pro jakoukoliv míru zhutnění bez prohození sypaniny sítem</t>
  </si>
  <si>
    <t>-1202847036</t>
  </si>
  <si>
    <t>53,325*((0,9+2,3)/2*1,7-1,9*0,3/2)</t>
  </si>
  <si>
    <t>59,7*((0,9+1,6)/2*0,6+0,8*0,3/2+0,5*0,3)</t>
  </si>
  <si>
    <t>((0,9+2,3)/2+33,6+(0,9+1,6)/2)*(1,2+3,1)/2*1,8</t>
  </si>
  <si>
    <t>181951102</t>
  </si>
  <si>
    <t xml:space="preserve">Úprava pláně vyrovnáním výškových rozdílů  v hornině tř. 1 až 4 se zhutněním</t>
  </si>
  <si>
    <t>m2</t>
  </si>
  <si>
    <t>1100139598</t>
  </si>
  <si>
    <t>60,9*34,715</t>
  </si>
  <si>
    <t>Zakládání</t>
  </si>
  <si>
    <t>9</t>
  </si>
  <si>
    <t>21100-001R</t>
  </si>
  <si>
    <t>M+D drenážní šachtice d 315mm, vč. poklopu, dna, a těla z korugovaného potrubí, kompletní provedení, hl. do 2m</t>
  </si>
  <si>
    <t>kus</t>
  </si>
  <si>
    <t>750646411</t>
  </si>
  <si>
    <t>10</t>
  </si>
  <si>
    <t>21100-002R</t>
  </si>
  <si>
    <t>M+D drenážní šachtice d 315mm, vč. poklopu, dna, a těla z korugovaného potrubí, kompletní provedení, hl. 2-3,3m</t>
  </si>
  <si>
    <t>1411304053</t>
  </si>
  <si>
    <t>11</t>
  </si>
  <si>
    <t>211561111</t>
  </si>
  <si>
    <t xml:space="preserve">Výplň kamenivem do rýh odvodňovacích žeber nebo trativodů  bez zhutnění, s úpravou povrchu výplně kamenivem hrubým drceným frakce 4 až 16 mm</t>
  </si>
  <si>
    <t>-401295962</t>
  </si>
  <si>
    <t>(53,93+0,6)*0,6*(0,715+0,935)/2</t>
  </si>
  <si>
    <t>14,795*0,6*0,935</t>
  </si>
  <si>
    <t>46,1*0,6*(0,825+1,18)/2</t>
  </si>
  <si>
    <t>12,3*0,6*(1,18+1,33)/2</t>
  </si>
  <si>
    <t>60,9*0,6*(0,7+0,735)/2</t>
  </si>
  <si>
    <t>18,105*0,6*(0,735+0,826)/2</t>
  </si>
  <si>
    <t>"odečet beton lože" -20,776</t>
  </si>
  <si>
    <t>12</t>
  </si>
  <si>
    <t>211971121</t>
  </si>
  <si>
    <t xml:space="preserve">Zřízení opláštění výplně z geotextilie odvodňovacích žeber nebo trativodů  v rýze nebo zářezu se stěnami svislými nebo šikmými o sklonu přes 1:2 při rozvinuté šířce opláštění do 2,5 m</t>
  </si>
  <si>
    <t>1306425535</t>
  </si>
  <si>
    <t>(53,93+0,6)*(0,6*2+0,715+0,935)</t>
  </si>
  <si>
    <t>14,795*(0,6+0,935)*2</t>
  </si>
  <si>
    <t>46,1*(0,6*2+0,825+1,18)</t>
  </si>
  <si>
    <t>12,3*(0,6*2+1,18+1,33)</t>
  </si>
  <si>
    <t>60,9*(0,6*2+0,7+0,735)</t>
  </si>
  <si>
    <t>18,105*(0,6*2+0,735+0,826)</t>
  </si>
  <si>
    <t>13</t>
  </si>
  <si>
    <t>69311033</t>
  </si>
  <si>
    <t>geotextilie tkaná separační, filtrační, výztužná PP pevnost v tahu 20kN/m</t>
  </si>
  <si>
    <t>-1280112405</t>
  </si>
  <si>
    <t>604,676*1,15</t>
  </si>
  <si>
    <t>14</t>
  </si>
  <si>
    <t>212312111</t>
  </si>
  <si>
    <t xml:space="preserve">Lože pro trativody  z betonu prostého</t>
  </si>
  <si>
    <t>512269538</t>
  </si>
  <si>
    <t>(53,93+0,6+14,795+46,1+12,3+60,9+18,105)*0,6*(0,185+0,15)/2</t>
  </si>
  <si>
    <t>212755214</t>
  </si>
  <si>
    <t xml:space="preserve">Trativody bez lože z drenážních trubek  plastových flexibilních D 100 mm</t>
  </si>
  <si>
    <t>m</t>
  </si>
  <si>
    <t>1450700177</t>
  </si>
  <si>
    <t>69,325+79,005</t>
  </si>
  <si>
    <t>16</t>
  </si>
  <si>
    <t>212755216</t>
  </si>
  <si>
    <t xml:space="preserve">Trativody bez lože z drenážních trubek  plastových flexibilních D 160 mm</t>
  </si>
  <si>
    <t>1869021846</t>
  </si>
  <si>
    <t>17</t>
  </si>
  <si>
    <t>271532212</t>
  </si>
  <si>
    <t>Podsyp pod základové konstrukce se zhutněním a urovnáním povrchu z kameniva hrubého, frakce 16 - 32 mm</t>
  </si>
  <si>
    <t>-1996692810</t>
  </si>
  <si>
    <t>"pod žb desku"</t>
  </si>
  <si>
    <t>60,9*17,5*(0,4+0,2)/2+60,9*17,5*(0,7+0,585)/2</t>
  </si>
  <si>
    <t>(60,9-7,86)*(1,7+2,8)/2*1,1+7,86*1,1*1,1/2</t>
  </si>
  <si>
    <t>18</t>
  </si>
  <si>
    <t>273313611</t>
  </si>
  <si>
    <t>Základy z betonu prostého desky z betonu kamenem neprokládaného tř. C 16/20</t>
  </si>
  <si>
    <t>-965267870</t>
  </si>
  <si>
    <t>"podkladní beton"</t>
  </si>
  <si>
    <t>"pod žb desku" (34*60,1-2,01*1,8+3,01*2,8)*0,1</t>
  </si>
  <si>
    <t>19</t>
  </si>
  <si>
    <t>273323611</t>
  </si>
  <si>
    <t>Základy z betonu železového (bez výztuže) desky z betonu pro konstrukce bílých van tř. C 30/37</t>
  </si>
  <si>
    <t>-1801751370</t>
  </si>
  <si>
    <t>"beton tř. C30/37 XC4, XD3, XF4, XM1, XA2"</t>
  </si>
  <si>
    <t>"žb deska-podlaha" (33,6*59,7-2,01*1,8)*0,4-2*1*0,1*4-3*7,86*0,1*2</t>
  </si>
  <si>
    <t>"pod výtahem" 2,61*2,4*0,3</t>
  </si>
  <si>
    <t>"rampa" 7,86*8,83*0,15+3*7,86*(0,1+0,25)/2</t>
  </si>
  <si>
    <t xml:space="preserve">"zvýšený bet obrubník" </t>
  </si>
  <si>
    <t>(9,62*0,46*0,15+0,4*0,4*3,14/2*0,15*2)*2</t>
  </si>
  <si>
    <t>(4,6*0,6+0,3*0,3*3,14)*0,15</t>
  </si>
  <si>
    <t>20</t>
  </si>
  <si>
    <t>273329000</t>
  </si>
  <si>
    <t>Příplatek za strojní přehlazení povrchu</t>
  </si>
  <si>
    <t>-988694891</t>
  </si>
  <si>
    <t>"žb deska-podlaha" 33,6*59,7-2,01*1,8+(2+1)*2*0,1*4</t>
  </si>
  <si>
    <t>"pod výtahem" 1,8*2,04</t>
  </si>
  <si>
    <t>"rampa" 7,86*8,83+3*7,86</t>
  </si>
  <si>
    <t>(9,62*0,46+0,4*0,4*3,14/2*2+(9,62+0,8*3,14+9,62-9)*0,15)*2</t>
  </si>
  <si>
    <t>(4,6*2+0,6*3,14)*0,15</t>
  </si>
  <si>
    <t>273351121</t>
  </si>
  <si>
    <t>Bednění základů desek zřízení</t>
  </si>
  <si>
    <t>1310729037</t>
  </si>
  <si>
    <t>"žb deska"</t>
  </si>
  <si>
    <t>(33,6+59,7+2,01+1,8)*2*0,4+(2,61+2,4)*2*0,3+(2+1)*2*0,1*4+(3+7,86)*2*0,1*2</t>
  </si>
  <si>
    <t>"vysychací žlab"</t>
  </si>
  <si>
    <t>(42,89+59,4)*2*0,05</t>
  </si>
  <si>
    <t>"zvýšený bet obrubník"</t>
  </si>
  <si>
    <t>(9,62*0,15+(9,62-9)*0,15+0,8*3,14/2*0,15*2)*2</t>
  </si>
  <si>
    <t>22</t>
  </si>
  <si>
    <t>273351122</t>
  </si>
  <si>
    <t>Bednění základů desek odstranění</t>
  </si>
  <si>
    <t>551148218</t>
  </si>
  <si>
    <t>23</t>
  </si>
  <si>
    <t>273353121</t>
  </si>
  <si>
    <t>Bednění kotevních otvorů a prostupů v základových konstrukcích v deskách včetně polohového zajištění a odbednění, popř. ztraceného bednění z pletiva apod. průřezu přes 0,02 do 0,05 m2, hl. do 0,50 m</t>
  </si>
  <si>
    <t>99535217</t>
  </si>
  <si>
    <t>"d150" 12</t>
  </si>
  <si>
    <t>24</t>
  </si>
  <si>
    <t>273353141</t>
  </si>
  <si>
    <t>Bednění kotevních otvorů a prostupů v základových konstrukcích v deskách včetně polohového zajištění a odbednění, popř. ztraceného bednění z pletiva apod. průřezu přes 0,10 do 0,17 m2, hl. do 1,00 m</t>
  </si>
  <si>
    <t>2034457705</t>
  </si>
  <si>
    <t>"d400" 5</t>
  </si>
  <si>
    <t>"d325" 1</t>
  </si>
  <si>
    <t>25</t>
  </si>
  <si>
    <t>273361116</t>
  </si>
  <si>
    <t>Výztuž základových konstrukcí desek z betonářské oceli 10 505 (R) nebo BSt 500</t>
  </si>
  <si>
    <t>-1115840273</t>
  </si>
  <si>
    <t>47,7887+35,2775+9,4617+2,7556+22,1456</t>
  </si>
  <si>
    <t>220</t>
  </si>
  <si>
    <t>Systémové smykové lišty</t>
  </si>
  <si>
    <t>26</t>
  </si>
  <si>
    <t>22000-001</t>
  </si>
  <si>
    <t>M+D Systémové smykové lišty JDA-2/16/335-395 (105/175/115)</t>
  </si>
  <si>
    <t>-347755182</t>
  </si>
  <si>
    <t>27</t>
  </si>
  <si>
    <t>22000-002</t>
  </si>
  <si>
    <t>M+D Systémové smykové lišty JDA-2/16/335-460 (115/230/115)</t>
  </si>
  <si>
    <t>-596428539</t>
  </si>
  <si>
    <t>28</t>
  </si>
  <si>
    <t>22000-003</t>
  </si>
  <si>
    <t>M+D Systémové smykové lišty JDA-2/14/335-375 (105/175/95)</t>
  </si>
  <si>
    <t>445788866</t>
  </si>
  <si>
    <t>29</t>
  </si>
  <si>
    <t>22000-004</t>
  </si>
  <si>
    <t>M+D Systémové smykové lišty JDA-3/14/335-570 (95/190/190/95)</t>
  </si>
  <si>
    <t>260706224</t>
  </si>
  <si>
    <t>30</t>
  </si>
  <si>
    <t>22000-005</t>
  </si>
  <si>
    <t>M+D Systémové smykové lišty JDA-2/14/235-275 (75/120/80)</t>
  </si>
  <si>
    <t>1268701445</t>
  </si>
  <si>
    <t>31</t>
  </si>
  <si>
    <t>22000-006</t>
  </si>
  <si>
    <t>M+D Systémové smykové lišty JDA-3/14/235-480 (80/160/160/80)</t>
  </si>
  <si>
    <t>-1749178029</t>
  </si>
  <si>
    <t>32</t>
  </si>
  <si>
    <t>22000-007</t>
  </si>
  <si>
    <t>M+D Systémové smykové lišty JDA-2/16/335-365 (105/170/90)</t>
  </si>
  <si>
    <t>-935446038</t>
  </si>
  <si>
    <t>33</t>
  </si>
  <si>
    <t>22000-008</t>
  </si>
  <si>
    <t>M+D Systémové smykové lišty JDA-3/16/335-540 (90/180/180/90)</t>
  </si>
  <si>
    <t>-2099991897</t>
  </si>
  <si>
    <t>34</t>
  </si>
  <si>
    <t>22000-009</t>
  </si>
  <si>
    <t>M+D Systémové smykové lišty JDA-2/16/335-375 (105/175/95)</t>
  </si>
  <si>
    <t>1874613557</t>
  </si>
  <si>
    <t>35</t>
  </si>
  <si>
    <t>22000-010</t>
  </si>
  <si>
    <t>M+D Systémové smykové lišty JDA-3/16/335-570 (95/190/190/95)</t>
  </si>
  <si>
    <t>-1606964602</t>
  </si>
  <si>
    <t>36</t>
  </si>
  <si>
    <t>22000-011</t>
  </si>
  <si>
    <t>M+D Systémové smykové lišty JDA-2/16/335-380 (105/175/100)</t>
  </si>
  <si>
    <t>458603050</t>
  </si>
  <si>
    <t>37</t>
  </si>
  <si>
    <t>22000-012</t>
  </si>
  <si>
    <t>M+D Systémové smykové lišty JDA-2/16/335-400 (100/200/100)</t>
  </si>
  <si>
    <t>-1028124638</t>
  </si>
  <si>
    <t>38</t>
  </si>
  <si>
    <t>22000-401</t>
  </si>
  <si>
    <t>M+D Systémové smykové lišty JDA-3/14/215-510 (85/170/170/85)</t>
  </si>
  <si>
    <t>-262127438</t>
  </si>
  <si>
    <t>"statika vč.106" 48</t>
  </si>
  <si>
    <t>"statika vč.109" 30</t>
  </si>
  <si>
    <t>39</t>
  </si>
  <si>
    <t>22000-402</t>
  </si>
  <si>
    <t>M+D Systémové smykové lišty JDA-2/14/215-340 (85/170/85)</t>
  </si>
  <si>
    <t>735791929</t>
  </si>
  <si>
    <t>"statika vč.106" 96</t>
  </si>
  <si>
    <t>"statika vč.109" 60</t>
  </si>
  <si>
    <t>40</t>
  </si>
  <si>
    <t>22000-403</t>
  </si>
  <si>
    <t>M+D Systémové smykové lišty JDA-3/12/215-510 (85/170/170/85)</t>
  </si>
  <si>
    <t>-439051925</t>
  </si>
  <si>
    <t>"statika vč.106" 384</t>
  </si>
  <si>
    <t>"statika vč.109" 360</t>
  </si>
  <si>
    <t>41</t>
  </si>
  <si>
    <t>22000-404</t>
  </si>
  <si>
    <t>M+D Systémové smykové lišty JDA-2/12/215-340 (85/170/85)</t>
  </si>
  <si>
    <t>-208053366</t>
  </si>
  <si>
    <t>"statika vč.106" 276</t>
  </si>
  <si>
    <t>"statika vč.109" 192</t>
  </si>
  <si>
    <t>Svislé a kompletní konstrukce</t>
  </si>
  <si>
    <t>42</t>
  </si>
  <si>
    <t>311321611</t>
  </si>
  <si>
    <t>Nadzákladové zdi z betonu železového (bez výztuže) nosné bez zvláštních nároků na vliv prostředí tř. C 30/37</t>
  </si>
  <si>
    <t>1370071080</t>
  </si>
  <si>
    <t>"Pohledový beton PB2"</t>
  </si>
  <si>
    <t>"beton C 30/37 XC3, XD2, XF1"</t>
  </si>
  <si>
    <t>"výtahová šachta"</t>
  </si>
  <si>
    <t>((2,49*2+1,8)*7,979+1,8*6,4-1,2*2,18*4)*0,24</t>
  </si>
  <si>
    <t>43</t>
  </si>
  <si>
    <t>311321815</t>
  </si>
  <si>
    <t>Nadzákladové zdi z betonu železového (bez výztuže) nosné pohledového (v přírodní barvě drtí a přísad) tř. C 30/37</t>
  </si>
  <si>
    <t>-106906135</t>
  </si>
  <si>
    <t>"tř. betonu C30/37 XC4, XF2, XD1"</t>
  </si>
  <si>
    <t>"1.np"</t>
  </si>
  <si>
    <t>"ST1.1"</t>
  </si>
  <si>
    <t>((15,2-0,3*3-1,34)*(2,75+2,51)/2+2,7*(2,75+4,322)/2+1,95*2,72-1,06*2,33)*0,24</t>
  </si>
  <si>
    <t>1,34*2,75*0,3+(13,75*2,72-7,5*2,3)*0,3</t>
  </si>
  <si>
    <t>"ST1.2"</t>
  </si>
  <si>
    <t>(2,8*2,75+2,7*(2,75+4,322)/2+3,5*2,72-1,06*2,18)*0,24</t>
  </si>
  <si>
    <t>"ST1.3"</t>
  </si>
  <si>
    <t>9*(2,775+4,35)/2*0,24</t>
  </si>
  <si>
    <t>"ST1.4"</t>
  </si>
  <si>
    <t>"ST1.5"</t>
  </si>
  <si>
    <t>(4,35*(2,75+2,034)/2+(9-4,35)*(0,7+0,1)/2)*0,24</t>
  </si>
  <si>
    <t>"ST1.6"</t>
  </si>
  <si>
    <t>"ST1.7"</t>
  </si>
  <si>
    <t>15,3*(2,51+2,75)/2*0,24+2,7*(2,75+4,322)*0,25+15,6*2,72*0,24</t>
  </si>
  <si>
    <t>"ST1.8"</t>
  </si>
  <si>
    <t>6,1*2,72*0,24</t>
  </si>
  <si>
    <t>"ST1.9"</t>
  </si>
  <si>
    <t>(3,37*2,72-1,06*2,18)*0,24</t>
  </si>
  <si>
    <t>"ST1.10"</t>
  </si>
  <si>
    <t>(5,13*2,72-1,06*2,18)*0,24</t>
  </si>
  <si>
    <t>"ST1.11"</t>
  </si>
  <si>
    <t>(2,26*2,75-1,06*2,18)*0,24</t>
  </si>
  <si>
    <t>"ST1.12"</t>
  </si>
  <si>
    <t>2,26*2,75*0,24</t>
  </si>
  <si>
    <t>"ST1.13"</t>
  </si>
  <si>
    <t>(13,14*2,72-7,6*1,5)*0,24</t>
  </si>
  <si>
    <t>"ST1.14"</t>
  </si>
  <si>
    <t>2,4*2,72*0,3*6</t>
  </si>
  <si>
    <t>"ST1.15"</t>
  </si>
  <si>
    <t>(2,26*2,72-1,7*2,19)*0,24</t>
  </si>
  <si>
    <t>Mezisoučet</t>
  </si>
  <si>
    <t>"2.np"</t>
  </si>
  <si>
    <t>"ST2.1"</t>
  </si>
  <si>
    <t>0,3*2,72*0,3+11,8*2,72*0,24+1,34*4,09*0,3+1,46*4,09*0,24+2,7*(4,09+2,64)/2*0,24</t>
  </si>
  <si>
    <t>2,25*2,64*0,24+13,75*2,64*0,3</t>
  </si>
  <si>
    <t>"ST2.2"</t>
  </si>
  <si>
    <t>(2,5*4,09+2,7*(4,09+2,64)/2+3,5*2,64)*0,24+0,3*4,09*0,3</t>
  </si>
  <si>
    <t>"ST2.3"</t>
  </si>
  <si>
    <t>0,3*2,6*0,3+8,7*(4,07+2,615)/2*0,24</t>
  </si>
  <si>
    <t>"ST2.4"</t>
  </si>
  <si>
    <t>"ST2.5"</t>
  </si>
  <si>
    <t>0,3*2,71*0,3+8,7*(4,09+5,6)/2*0,24</t>
  </si>
  <si>
    <t>"ST2.6"</t>
  </si>
  <si>
    <t>"ST2.7"</t>
  </si>
  <si>
    <t>(12,3*2,72+5,745*4,09+15,555*2,715)*0,25</t>
  </si>
  <si>
    <t>"ST2.8"</t>
  </si>
  <si>
    <t>8,4*2,715*0,25</t>
  </si>
  <si>
    <t>"ST2.9"</t>
  </si>
  <si>
    <t>(5,13*2,59-1,06*2,18)*0,24</t>
  </si>
  <si>
    <t>"ST2.10"</t>
  </si>
  <si>
    <t>(5,13*(4,09-0,7)-1,06*2,18)*0,24</t>
  </si>
  <si>
    <t>"ST2.11"</t>
  </si>
  <si>
    <t>(2,32*2,72-1,06*2,18)*0,24</t>
  </si>
  <si>
    <t>"ST2.12"</t>
  </si>
  <si>
    <t>"ST2.13" 0</t>
  </si>
  <si>
    <t>"ST2.14"</t>
  </si>
  <si>
    <t>44</t>
  </si>
  <si>
    <t>311322611</t>
  </si>
  <si>
    <t>Nadzákladové zdi z betonu železového (bez výztuže) nosné odolného proti agresivnímu prostředí tř. C 30/37</t>
  </si>
  <si>
    <t>1338291006</t>
  </si>
  <si>
    <t>"třída betonu C30/37 XC4, XD3, XF4, XM1, XA2"</t>
  </si>
  <si>
    <t>"mezi výškovými úrovněmi"</t>
  </si>
  <si>
    <t>"statika řez 1" (2,26+10,73)*0,3*1,224</t>
  </si>
  <si>
    <t>"statika řez 2" 7,86*0,3*1,227</t>
  </si>
  <si>
    <t>"statika řez 3" 24,06*0,3*1,224</t>
  </si>
  <si>
    <t>"statika řez 4" 7,86*0,3*1,205</t>
  </si>
  <si>
    <t>"statika řez 5" (1,365+1,365)*0,3*0,99</t>
  </si>
  <si>
    <t>"třída betonu C30/37 XC4, XF2, XD1"</t>
  </si>
  <si>
    <t>"statika parapet P1" 59,7*0,3*0,5</t>
  </si>
  <si>
    <t>"statika parapet P4" 33*0,3*0,503</t>
  </si>
  <si>
    <t>"statika parapet P5" 34,79*0,3*0,509</t>
  </si>
  <si>
    <t>45</t>
  </si>
  <si>
    <t>311351121</t>
  </si>
  <si>
    <t>Bednění nadzákladových zdí nosných rovné oboustranné za každou stranu zřízení</t>
  </si>
  <si>
    <t>2038692916</t>
  </si>
  <si>
    <t>((2,49*2+1,8)*7,979+1,8*6,4-1,2*2,18*4)*2+(1,2+2,18*2)*0,24*4</t>
  </si>
  <si>
    <t>"statika řez 1" (2,26+10,73)*1,224*2</t>
  </si>
  <si>
    <t>"statika řez 2" 7,86*1,227*2</t>
  </si>
  <si>
    <t>"statika řez 3" 24,06*1,224*2</t>
  </si>
  <si>
    <t>"statika řez 4" 7,86*1,205*2</t>
  </si>
  <si>
    <t>"statika řez 5" (1,365+1,365)*0,99*2</t>
  </si>
  <si>
    <t>"statika parapet P1" 59,7*0,5*2</t>
  </si>
  <si>
    <t>"statika parapet P4" 33*0,503*2</t>
  </si>
  <si>
    <t>"statika parapet P5" 34,79*0,509*2</t>
  </si>
  <si>
    <t>"žb stěny nad deskou"</t>
  </si>
  <si>
    <t>((15,2-0,3*3-1,34)*(2,75+2,51)/2+2,7*(2,75+4,322)/2+1,95*2,72-1,06*2,33)*2</t>
  </si>
  <si>
    <t>1,34*2,75*2+(13,75*2,72-7,5*2,3)*2+(7,5+2,3)*2*0,3+(1,06+2,33*2)*0,24</t>
  </si>
  <si>
    <t>(2,8*2,75+2,7*(2,75+4,322)/2+3,5*2,72-1,06*2,18)*2+(1,06+2,18*2)*0,24</t>
  </si>
  <si>
    <t>9*(2,775+4,35)/2*2</t>
  </si>
  <si>
    <t>(4,35*(2,75+2,034)/2+(9-4,35)*(0,7+0,1)/2)*2</t>
  </si>
  <si>
    <t>15,3*(2,51+2,75)/2*2+2,7*(2,75+4,322)*2+15,6*2,72*2</t>
  </si>
  <si>
    <t>6,1*2,72*2</t>
  </si>
  <si>
    <t>(3,37*2,72-1,06*2,18)*2+(1,06+2,18*2)*0,24</t>
  </si>
  <si>
    <t>(5,13*2,72-1,06*2,18)*2+(1,06+2,18*2)*0,24</t>
  </si>
  <si>
    <t>(2,26*2,75-1,06*2,18)*2+(1,06+2,18*2)*0,24</t>
  </si>
  <si>
    <t>2,26*2,75*2</t>
  </si>
  <si>
    <t>(13,14*2,72-7,6*1,5)*2+(7,6+1,5)*2*0,24</t>
  </si>
  <si>
    <t>2,4*2,72*2*6</t>
  </si>
  <si>
    <t>(2,26*2,72-1,7*2,19)*2+(1,7+2,19)*2*0,24</t>
  </si>
  <si>
    <t>0,3*2,72*2+11,8*2,72*2+1,34*4,09*2+1,46*4,09*2+2,7*(4,09+2,64)/2*2</t>
  </si>
  <si>
    <t>2,25*2,64*2+13,75*2,64*2</t>
  </si>
  <si>
    <t>(2,5*4,09+2,7*(4,09+2,64)/2+3,5*2,64)*2+0,3*4,09*2</t>
  </si>
  <si>
    <t>0,3*2,6*2+8,7*(4,07+2,615)/2*2</t>
  </si>
  <si>
    <t>0,3*2,71*2+8,7*(4,09+5,6)/2*2</t>
  </si>
  <si>
    <t>(12,3*2,72+5,745*4,09+15,555*2,715)*2</t>
  </si>
  <si>
    <t>8,4*2,715*2</t>
  </si>
  <si>
    <t>(5,13*2,59-1,06*2,18)*2+(1,06+2,18*2)*0,24</t>
  </si>
  <si>
    <t>(5,13*(4,09-0,7)-1,06*2,18)*2+(1,06+2,18*2)*0,24</t>
  </si>
  <si>
    <t>(2,32*2,72-1,06*2,18)*2+(1,06+2,18*2)*0,24</t>
  </si>
  <si>
    <t>46</t>
  </si>
  <si>
    <t>311351122</t>
  </si>
  <si>
    <t>Bednění nadzákladových zdí nosných rovné oboustranné za každou stranu odstranění</t>
  </si>
  <si>
    <t>-1537232822</t>
  </si>
  <si>
    <t>47</t>
  </si>
  <si>
    <t>311361821</t>
  </si>
  <si>
    <t>Výztuž nadzákladových zdí nosných svislých nebo odkloněných od svislice, rovných nebo oblých z betonářské oceli 10 505 (R) nebo BSt 500</t>
  </si>
  <si>
    <t>613747057</t>
  </si>
  <si>
    <t>"statika vč.110" 25,9721</t>
  </si>
  <si>
    <t>"statika vč.113" 2,2509</t>
  </si>
  <si>
    <t>48</t>
  </si>
  <si>
    <t>311362021</t>
  </si>
  <si>
    <t>Výztuž nadzákladových zdí nosných svislých nebo odkloněných od svislice, rovných nebo oblých ze svařovaných sítí z drátů typu KARI</t>
  </si>
  <si>
    <t>1114697552</t>
  </si>
  <si>
    <t>"statika vč.113" 0,0474</t>
  </si>
  <si>
    <t>49</t>
  </si>
  <si>
    <t>311370001R</t>
  </si>
  <si>
    <t>SP1 - spárová spojka pro připojení desky rampy d12/150</t>
  </si>
  <si>
    <t>-1316153140</t>
  </si>
  <si>
    <t>50</t>
  </si>
  <si>
    <t>330321612</t>
  </si>
  <si>
    <t xml:space="preserve">Sloupy, pilíře, táhla, rámové stojky, vzpěry z betonu železového (bez výztuže)  odolného proti agresivnímu prostředí tř. C 30/37</t>
  </si>
  <si>
    <t>461954544</t>
  </si>
  <si>
    <t>"beton C 30/37 XC4, XF2, XD1"</t>
  </si>
  <si>
    <t>"oblé"</t>
  </si>
  <si>
    <t>"S1.1" (0,36*0,24+0,12*0,12*3,14)*2,6*7</t>
  </si>
  <si>
    <t>"S1.2" (0,36*0,24+0,12*0,12*3,14)*2,72*10</t>
  </si>
  <si>
    <t>"S1.3" (0,36*0,24+0,12*0,12*3,14)*2,843*3</t>
  </si>
  <si>
    <t>"S1.4" (0,36*0,24+0,12*0,12*3,14)*2,749*3</t>
  </si>
  <si>
    <t>"hranaté"</t>
  </si>
  <si>
    <t>"S1.5" 0,5*0,3*2,42*22</t>
  </si>
  <si>
    <t>"S1.6" 0,3*0,3*2,6*3</t>
  </si>
  <si>
    <t>"S1.7" 0,5*0,3*2,63*19</t>
  </si>
  <si>
    <t>"S2.1" (0,36*0,24+0,12*0,12*3,14)*2,72*7</t>
  </si>
  <si>
    <t>"S2.2" (0,36*0,24+0,12*0,12*3,14)*2,72*7</t>
  </si>
  <si>
    <t>"S2.2*" (0,36*0,24+0,12*0,12*3,14)*2,6*3</t>
  </si>
  <si>
    <t>"S2.3" (0,36*0,24+0,12*0,12*3,14)*4,059*3</t>
  </si>
  <si>
    <t>"S2.4" (0,3*0,3+0,24*0,18+0,12*0,12*3,14/2)*2,602*3</t>
  </si>
  <si>
    <t>"S2.5" 0,5*0,3*2,71*22</t>
  </si>
  <si>
    <t>"S2.6" 0,3*0,3*2,72*3</t>
  </si>
  <si>
    <t>"S2.7" 0,5*0,3*2,72*19</t>
  </si>
  <si>
    <t>"S2.8" 0,3*0,3*2,602*13+0,3*0,3*0,7*23</t>
  </si>
  <si>
    <t>51</t>
  </si>
  <si>
    <t>331351121</t>
  </si>
  <si>
    <t>Bednění hranatých sloupů a pilířů včetně vzepření průřezu pravoúhlého čtyřúhelníka výšky do 4 m, průřezu přes 0,08 do 0,16 m2 zřízení</t>
  </si>
  <si>
    <t>-131235946</t>
  </si>
  <si>
    <t>"S1.5" (0,5+0,3)*2*2,42*22</t>
  </si>
  <si>
    <t>"S1.6" (0,3*4-0,25*2)*2,6*3</t>
  </si>
  <si>
    <t>"S1.7" (0,5+0,3)*2*2,63*6+(0,3+0,2)*2*2,63*13</t>
  </si>
  <si>
    <t>"S2.4" (0,3*3+0,3-0,24+0,18*2)*2,602*3</t>
  </si>
  <si>
    <t>"S2.5" (0,5+0,3*2)*2,71*22</t>
  </si>
  <si>
    <t>"S2.6" 0,3*4*2,72*3</t>
  </si>
  <si>
    <t>"S2.7" (0,5+0,3)*2*2,72*6+(0,3+0,2)*2*2,72*13</t>
  </si>
  <si>
    <t>"S2.8" 0,3*4*2,602*13+0,3*4*0,7*23</t>
  </si>
  <si>
    <t>52</t>
  </si>
  <si>
    <t>331351122</t>
  </si>
  <si>
    <t>Bednění hranatých sloupů a pilířů včetně vzepření průřezu pravoúhlého čtyřúhelníka výšky do 4 m, průřezu přes 0,08 do 0,16 m2 odstranění</t>
  </si>
  <si>
    <t>2006018689</t>
  </si>
  <si>
    <t>53</t>
  </si>
  <si>
    <t>331361821</t>
  </si>
  <si>
    <t>Výztuž sloupů, pilířů, rámových stojek, táhel nebo vzpěr hranatých svislých nebo šikmých (odkloněných) z betonářské oceli 10 505 (R) nebo BSt 500</t>
  </si>
  <si>
    <t>788123643</t>
  </si>
  <si>
    <t>7,857/53,464*36,423</t>
  </si>
  <si>
    <t>54</t>
  </si>
  <si>
    <t>332351115</t>
  </si>
  <si>
    <t>Bednění kruhových a oblých sloupů a pilířů včetně vzepření průřezu kruhového nebo zakřiveného výšky do 4 m, průměru sloupu přes 0,25 do 0,40 m zřízení</t>
  </si>
  <si>
    <t>1280844982</t>
  </si>
  <si>
    <t>"S1.1" (0,36*2+0,24*3,14)*2,6*7</t>
  </si>
  <si>
    <t>"S1.2" (0,36*2+0,24*3,14)*2,72*10</t>
  </si>
  <si>
    <t>"S1.3" (0,36*2+0,24*3,14)*2,843*3</t>
  </si>
  <si>
    <t>"S1.4" (0,36*2+0,24*3,14)*2,749*3</t>
  </si>
  <si>
    <t>"S2.1" (0,36*2+0,24*3,14)*2,72*7</t>
  </si>
  <si>
    <t>"S2.2" (0,36*2+0,24*3,14)*2,72*7</t>
  </si>
  <si>
    <t>"S2.2*" (0,36*2+0,24*3,14)*2,6*3</t>
  </si>
  <si>
    <t>"S2.3" (0,36*2+0,24*3,14)*4,059*3</t>
  </si>
  <si>
    <t>"S2.4" 0,24*3,14/2*2,602*3</t>
  </si>
  <si>
    <t>55</t>
  </si>
  <si>
    <t>332351116</t>
  </si>
  <si>
    <t>Bednění kruhových a oblých sloupů a pilířů včetně vzepření průřezu kruhového nebo zakřiveného výšky do 4 m, průměru sloupu přes 0,25 do 0,40 m odstranění</t>
  </si>
  <si>
    <t>-1556529522</t>
  </si>
  <si>
    <t>56</t>
  </si>
  <si>
    <t>332361821</t>
  </si>
  <si>
    <t>Výztuž sloupů, pilířů, rámových stojek, táhel nebo vzpěr oblých svislých nebo šikmých (odkloněných) z betonářské oceli 10 505 (R) nebo BSt 500</t>
  </si>
  <si>
    <t>277763580</t>
  </si>
  <si>
    <t>"statika vč.111" 4,012</t>
  </si>
  <si>
    <t>"statika vč.112" 3,8453</t>
  </si>
  <si>
    <t>"odečet výztuže hranatých sloupů" -5,353</t>
  </si>
  <si>
    <t>57</t>
  </si>
  <si>
    <t>342241161</t>
  </si>
  <si>
    <t xml:space="preserve">Příčky nebo přizdívky jednoduché z cihel nebo příčkovek pálených  na maltu MVC nebo MC plných P7,5 až P15 dl. 290 mm (290x140x65 mm), tl. o tl. 65 mm</t>
  </si>
  <si>
    <t>-1173594851</t>
  </si>
  <si>
    <t>"obezdění stoupačky" (1,2+0,3)*2,72*2+(1,2+0,3)*4,09*2+(1,2+0,3)*0,7</t>
  </si>
  <si>
    <t>Vodorovné konstrukce</t>
  </si>
  <si>
    <t>58</t>
  </si>
  <si>
    <t>411324646</t>
  </si>
  <si>
    <t xml:space="preserve">Stropy z betonu železového (bez výztuže)  pohledového stropů deskových, plochých střech, desek balkonových, desek hřibových stropů včetně hlavic hřibových sloupů tř. C 30/37</t>
  </si>
  <si>
    <t>-1820541437</t>
  </si>
  <si>
    <t>"beton tř. C30/37 XC4, XF4, XD3, XM1"</t>
  </si>
  <si>
    <t>"strop nad 1.np"</t>
  </si>
  <si>
    <t>(33,6*60-7,86*9*2-6,71*2,26-7,32*5,13)*0,28</t>
  </si>
  <si>
    <t>"zvětšení tl. stropu"</t>
  </si>
  <si>
    <t>60*1,2*(0,37-0,28)*2</t>
  </si>
  <si>
    <t>"průvlak P1.1" 2,4*0,3*0,503*22</t>
  </si>
  <si>
    <t>"průvlak P1.2" (11,21+24,54)*0,3*0,509</t>
  </si>
  <si>
    <t>"průvlak P1.3" (11,21+24,54)*0,3*0,509</t>
  </si>
  <si>
    <t>"průvlak P1.4" 2,4*0,3*0,503*13+2,3*0,3*0,503</t>
  </si>
  <si>
    <t xml:space="preserve">"průvlak P1.5-součástí stěny ST1.1" </t>
  </si>
  <si>
    <t>"průvlak P1.6" 8,34*0,3*0,502</t>
  </si>
  <si>
    <t>"zvýšený bet obrubník" (9,62*0,46*0,15+0,4*0,4*3,14/2*0,15*2)*4</t>
  </si>
  <si>
    <t>"rampa v řezu B"</t>
  </si>
  <si>
    <t>9,12*7,86*0,28</t>
  </si>
  <si>
    <t>"rampa v řezu D"</t>
  </si>
  <si>
    <t>7,86*3*(0,1+0,3)/2+7,86*3*(0,22+0,706)/2+5,2*7,86*0,28</t>
  </si>
  <si>
    <t>"strop nad 2.np"</t>
  </si>
  <si>
    <t>(60*(13,1+21,3)-2,07*1,8-2,49*2,28)*0,28</t>
  </si>
  <si>
    <t>"průvlak P2.1" 60*0,3*0,504</t>
  </si>
  <si>
    <t>"průvlak P2.2" 59,65*0,3*0,52</t>
  </si>
  <si>
    <t>"průvlak P2.3" 60*0,3*0,504</t>
  </si>
  <si>
    <t>"průvlak P2.4" 60*0,3*0,484</t>
  </si>
  <si>
    <t>"průvlak P2.5" 12,6*0,3*0,504*2</t>
  </si>
  <si>
    <t>"průvlak P2.6" 21,3*0,3*0,504*2</t>
  </si>
  <si>
    <t>59</t>
  </si>
  <si>
    <t>411351021</t>
  </si>
  <si>
    <t>Bednění stropních konstrukcí - bez podpěrné konstrukce desek tloušťky stropní desky přes 25 do 50 cm zřízení</t>
  </si>
  <si>
    <t>2063037342</t>
  </si>
  <si>
    <t>(33,6*60-7,86*9*2-6,71*2,26-7,32*5,13)</t>
  </si>
  <si>
    <t>(33,6-1,2)*0,28*2+(6,71+2,26+7,32+5,13+(7,86+9)*2)*2*0,28</t>
  </si>
  <si>
    <t>(60+1,2*2)*0,37*2+60*(0,37-0,28)*2</t>
  </si>
  <si>
    <t>"průvlak P1.1" 2,4*0,503*2*22</t>
  </si>
  <si>
    <t>"průvlak P1.2" (11,21+24,54)*2*0,509</t>
  </si>
  <si>
    <t>"průvlak P1.3" (11,21+24,54)*2*0,509</t>
  </si>
  <si>
    <t>"průvlak P1.4" 2,4*2*0,503*13+2,3*2*0,503</t>
  </si>
  <si>
    <t>"průvlak P1.6" 8,34*2*0,502</t>
  </si>
  <si>
    <t>"zvýšený bet obrubník" ((9,62+9,62-9)*0,15+0,8*3,14/2*0,15*2)*4</t>
  </si>
  <si>
    <t>9,12*7,86</t>
  </si>
  <si>
    <t>5,2*7,86</t>
  </si>
  <si>
    <t>3*(0,1+0,3)/2*2+3*(0,22+0,706)/2*2</t>
  </si>
  <si>
    <t>(60*(13,1+21,3)-2,07*1,8-2,49*2,28)</t>
  </si>
  <si>
    <t>(60*4+13,1*2+21,3*2+(2,07+1,8)*2+(2,49+2,28)*2)*0,28</t>
  </si>
  <si>
    <t>"průvlak P2.1" 60*2*0,504</t>
  </si>
  <si>
    <t>"průvlak P2.2" 59,65*2*0,52</t>
  </si>
  <si>
    <t>"průvlak P2.3" 60*2*0,504</t>
  </si>
  <si>
    <t>"průvlak P2.4" 60*2*0,484</t>
  </si>
  <si>
    <t>"průvlak P2.5" 12,6*2*0,504*2</t>
  </si>
  <si>
    <t>"průvlak P2.6" 21,3*2*0,504*2</t>
  </si>
  <si>
    <t>60</t>
  </si>
  <si>
    <t>411351022</t>
  </si>
  <si>
    <t>Bednění stropních konstrukcí - bez podpěrné konstrukce desek tloušťky stropní desky přes 25 do 50 cm odstranění</t>
  </si>
  <si>
    <t>803358141</t>
  </si>
  <si>
    <t>61</t>
  </si>
  <si>
    <t>411354315</t>
  </si>
  <si>
    <t>Podpěrná konstrukce stropů - desek, kleneb a skořepin výška podepření do 4 m tloušťka stropu přes 25 do 35 cm zřízení</t>
  </si>
  <si>
    <t>361428888</t>
  </si>
  <si>
    <t>62</t>
  </si>
  <si>
    <t>411354316</t>
  </si>
  <si>
    <t>Podpěrná konstrukce stropů - desek, kleneb a skořepin výška podepření do 4 m tloušťka stropu přes 25 do 35 cm odstranění</t>
  </si>
  <si>
    <t>-1621814723</t>
  </si>
  <si>
    <t>63</t>
  </si>
  <si>
    <t>411361821</t>
  </si>
  <si>
    <t xml:space="preserve">Výztuž stropů 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</si>
  <si>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124144335</t>
  </si>
  <si>
    <t>"statika vč.105" 35,7223+32,2504+5,2741</t>
  </si>
  <si>
    <t>"statika vč.106" 10,2519</t>
  </si>
  <si>
    <t>"statika vč.108" 35,4406+32,3159+5,2741</t>
  </si>
  <si>
    <t>"statika vč.109" 11,5332</t>
  </si>
  <si>
    <t>64</t>
  </si>
  <si>
    <t>430321616</t>
  </si>
  <si>
    <t xml:space="preserve">Schodišťové konstrukce a rampy z betonu železového (bez výztuže)  stupně, schodnice, ramena, podesty s nosníky tř. C 30/37</t>
  </si>
  <si>
    <t>-1116800891</t>
  </si>
  <si>
    <t>"tř. betonu C30/37 XC3, XF1"</t>
  </si>
  <si>
    <t>20,34*0,344*0,15</t>
  </si>
  <si>
    <t>22,8*0,344*0,15</t>
  </si>
  <si>
    <t>65</t>
  </si>
  <si>
    <t>430361821</t>
  </si>
  <si>
    <t xml:space="preserve">Výztuž schodišťových konstrukcí a ramp  stupňů, schodnic, ramen, podest s nosníky z betonářské oceli 10 505 (R) nebo BSt 500</t>
  </si>
  <si>
    <t>-1773042456</t>
  </si>
  <si>
    <t>600,6/1000</t>
  </si>
  <si>
    <t>66</t>
  </si>
  <si>
    <t>433351131</t>
  </si>
  <si>
    <t xml:space="preserve">Bednění schodnic včetně podpěrné konstrukce  výšky do 4 m půdorysně přímočarých zřízení</t>
  </si>
  <si>
    <t>-730497263</t>
  </si>
  <si>
    <t>20,34*0,344</t>
  </si>
  <si>
    <t>22,8*0,344</t>
  </si>
  <si>
    <t>67</t>
  </si>
  <si>
    <t>433351132</t>
  </si>
  <si>
    <t xml:space="preserve">Bednění schodnic včetně podpěrné konstrukce  výšky do 4 m půdorysně přímočarých odstranění</t>
  </si>
  <si>
    <t>1371636514</t>
  </si>
  <si>
    <t>68</t>
  </si>
  <si>
    <t>434311115</t>
  </si>
  <si>
    <t xml:space="preserve">Stupně dusané z betonu prostého nebo prokládaného kamenem  na terén nebo na desku bez potěru, se zahlazením povrchu tř. C 20/25</t>
  </si>
  <si>
    <t>-321286255</t>
  </si>
  <si>
    <t>1,13*18+1,425*16</t>
  </si>
  <si>
    <t>69</t>
  </si>
  <si>
    <t>434351141</t>
  </si>
  <si>
    <t xml:space="preserve">Bednění stupňů  betonovaných na podstupňové desce nebo na terénu půdorysně přímočarých zřízení</t>
  </si>
  <si>
    <t>-311735390</t>
  </si>
  <si>
    <t>20,34*(0,3+0,167)+0,3*0,167/2*18</t>
  </si>
  <si>
    <t>22,8*(0,3+0,167)</t>
  </si>
  <si>
    <t>70</t>
  </si>
  <si>
    <t>434351142</t>
  </si>
  <si>
    <t xml:space="preserve">Bednění stupňů  betonovaných na podstupňové desce nebo na terénu půdorysně přímočarých odstranění</t>
  </si>
  <si>
    <t>-914826635</t>
  </si>
  <si>
    <t>Úpravy povrchů, podlahy a osazování výplní</t>
  </si>
  <si>
    <t>71</t>
  </si>
  <si>
    <t>612131101</t>
  </si>
  <si>
    <t xml:space="preserve">Podkladní a spojovací vrstva vnitřních omítaných ploch  cementový postřik nanášený ručně celoplošně stěn</t>
  </si>
  <si>
    <t>438805802</t>
  </si>
  <si>
    <t>"obezdění stoupačky" (1,2+0,4)*2,72*2+(1,2+0,4)*4,09*2+(1,2+0,4)*0,7</t>
  </si>
  <si>
    <t>72</t>
  </si>
  <si>
    <t>612321141</t>
  </si>
  <si>
    <t xml:space="preserve">Omítka vápenocementová vnitřních ploch  nanášená ručně dvouvrstvá, tloušťky jádrové omítky do 10 mm a tloušťky štuku do 3 mm štuková svislých konstrukcí stěn</t>
  </si>
  <si>
    <t>-436612205</t>
  </si>
  <si>
    <t>73</t>
  </si>
  <si>
    <t>637121112</t>
  </si>
  <si>
    <t xml:space="preserve">Okapový chodník z kameniva  s udusáním a urovnáním povrchu z kačírku tl. 150 mm</t>
  </si>
  <si>
    <t>-415580916</t>
  </si>
  <si>
    <t>(59,7+0,4+33,6-10,7+0,4+53,325)*0,4</t>
  </si>
  <si>
    <t>Ostatní konstrukce a práce, bourání</t>
  </si>
  <si>
    <t>74</t>
  </si>
  <si>
    <t>941311111</t>
  </si>
  <si>
    <t xml:space="preserve">Montáž lešení řadového modulového lehkého pracovního s podlahami  s provozním zatížením tř. 3 do 200 kg/m2 šířky tř. SW06 přes 0,6 do 0,9 m, výšky do 10 m</t>
  </si>
  <si>
    <t>213277370</t>
  </si>
  <si>
    <t>(1,2+59,7+1,2)*(6,25+5,85)/2+(1,2+33,14+1,2)*(6,25+6,46)/2</t>
  </si>
  <si>
    <t>(1,2+33,6+1,2)*(5,85+6,46)/2</t>
  </si>
  <si>
    <t>(1,2+53,325+1,2)*6,46</t>
  </si>
  <si>
    <t>75</t>
  </si>
  <si>
    <t>941311211</t>
  </si>
  <si>
    <t xml:space="preserve">Montáž lešení řadového modulového lehkého pracovního s podlahami  s provozním zatížením tř. 3 do 200 kg/m2 Příplatek za první a každý další den použití lešení k ceně -1111 nebo -1112</t>
  </si>
  <si>
    <t>-1306490197</t>
  </si>
  <si>
    <t>1183,126*30</t>
  </si>
  <si>
    <t>76</t>
  </si>
  <si>
    <t>941311811</t>
  </si>
  <si>
    <t xml:space="preserve">Demontáž lešení řadového modulového lehkého pracovního s podlahami  s provozním zatížením tř. 3 do 200 kg/m2 šířky SW06 přes 0,6 do 0,9 m, výšky do 10 m</t>
  </si>
  <si>
    <t>-28560989</t>
  </si>
  <si>
    <t>77</t>
  </si>
  <si>
    <t>944511111</t>
  </si>
  <si>
    <t xml:space="preserve">Montáž ochranné sítě  zavěšené na konstrukci lešení z textilie z umělých vláken</t>
  </si>
  <si>
    <t>-280767431</t>
  </si>
  <si>
    <t>78</t>
  </si>
  <si>
    <t>944511211</t>
  </si>
  <si>
    <t xml:space="preserve">Montáž ochranné sítě  Příplatek za první a každý další den použití sítě k ceně -1111</t>
  </si>
  <si>
    <t>-998643135</t>
  </si>
  <si>
    <t>79</t>
  </si>
  <si>
    <t>944511811</t>
  </si>
  <si>
    <t xml:space="preserve">Demontáž ochranné sítě  zavěšené na konstrukci lešení z textilie z umělých vláken</t>
  </si>
  <si>
    <t>-104548784</t>
  </si>
  <si>
    <t>80</t>
  </si>
  <si>
    <t>953334121</t>
  </si>
  <si>
    <t>Bobtnavý pásek do pracovních spar betonových konstrukcí bentonitový, rozměru 20 x 25 mm</t>
  </si>
  <si>
    <t>1183835170</t>
  </si>
  <si>
    <t>"základy" 18+180</t>
  </si>
  <si>
    <t>81</t>
  </si>
  <si>
    <t>953334423</t>
  </si>
  <si>
    <t>Těsnící plech do pracovních spar betonových konstrukcí horizontálních i vertikálních (podlaha - zeď, zeď - strop a technologických) délky do 2,5 m s nožičkou s bitumenovým povrchem oboustranným, šířky 160 mm</t>
  </si>
  <si>
    <t>-990418145</t>
  </si>
  <si>
    <t>"styk deska-deska" 68</t>
  </si>
  <si>
    <t>"styk deska-stěna" 270</t>
  </si>
  <si>
    <t>82</t>
  </si>
  <si>
    <t>953335000</t>
  </si>
  <si>
    <t xml:space="preserve">SP1  M+D systémový těsnící prostup potrubí DN 110, s těsnícím límcem</t>
  </si>
  <si>
    <t>-181462805</t>
  </si>
  <si>
    <t>901</t>
  </si>
  <si>
    <t>Ostatní výrobky</t>
  </si>
  <si>
    <t>83</t>
  </si>
  <si>
    <t>90100-001</t>
  </si>
  <si>
    <t xml:space="preserve">O01  M+D světlík fix pro otvor ve stropě 1200/1200mm, vč kotevní, lemování, doplňků, povrchové úpravy, kompletní provedení dle PD</t>
  </si>
  <si>
    <t>38655608</t>
  </si>
  <si>
    <t>84</t>
  </si>
  <si>
    <t>90100-002</t>
  </si>
  <si>
    <t xml:space="preserve">O02  M+D světlík otevíravý pro otvor ve stropě 1200/1200mm, vč kotevní, lemování, doplňků, povrchové úpravy, kompletní provedení dle PD</t>
  </si>
  <si>
    <t>180820314</t>
  </si>
  <si>
    <t>85</t>
  </si>
  <si>
    <t>90100-004</t>
  </si>
  <si>
    <t xml:space="preserve">O04  M+D výtah, kompletní provedení dle PD</t>
  </si>
  <si>
    <t>1228362751</t>
  </si>
  <si>
    <t>86</t>
  </si>
  <si>
    <t>90100-014</t>
  </si>
  <si>
    <t xml:space="preserve">O14  M+D podsvícený nápis "PARKOVACÍ DŮM", kompletní provedení dle PD</t>
  </si>
  <si>
    <t>1847831724</t>
  </si>
  <si>
    <t>87</t>
  </si>
  <si>
    <t>90100-033</t>
  </si>
  <si>
    <t xml:space="preserve">O33  M+D kontrolní šachta 300/300, vpusti pro střechu s vegetačním souvrstvím</t>
  </si>
  <si>
    <t>1724206075</t>
  </si>
  <si>
    <t>88</t>
  </si>
  <si>
    <t>90100-034</t>
  </si>
  <si>
    <t xml:space="preserve">O34  M+D pojistný přepad, kompletní provedení dle PD</t>
  </si>
  <si>
    <t>1195869786</t>
  </si>
  <si>
    <t>89</t>
  </si>
  <si>
    <t>90100-036</t>
  </si>
  <si>
    <t xml:space="preserve">O36  M+D hroty proti ptactvu, kompletní provedení dle PD</t>
  </si>
  <si>
    <t>-2031145501</t>
  </si>
  <si>
    <t>90</t>
  </si>
  <si>
    <t>90100-042</t>
  </si>
  <si>
    <t xml:space="preserve">O42  M+D odvětrání výtahu, kompletní provedení dle PD</t>
  </si>
  <si>
    <t>495863866</t>
  </si>
  <si>
    <t>91</t>
  </si>
  <si>
    <t>90100-048</t>
  </si>
  <si>
    <t xml:space="preserve">O48  M+D vypařovací žlaby z polymerbetonu, 300/50mm, kompletní provedení dle PD</t>
  </si>
  <si>
    <t>-306856791</t>
  </si>
  <si>
    <t>92</t>
  </si>
  <si>
    <t>90100-049</t>
  </si>
  <si>
    <t xml:space="preserve">O49  M+D kompletní parkovací systém, kompletní provedení dle PD</t>
  </si>
  <si>
    <t>-1095118582</t>
  </si>
  <si>
    <t>93</t>
  </si>
  <si>
    <t>90100-052</t>
  </si>
  <si>
    <t xml:space="preserve">O52  M+D hliníkový profil L15x20mm, kompletní provedení dle PD</t>
  </si>
  <si>
    <t>-412757615</t>
  </si>
  <si>
    <t>94</t>
  </si>
  <si>
    <t>90100-053</t>
  </si>
  <si>
    <t xml:space="preserve">O53  M+D hliníkový profil L30x30x3mm, kompletní provedení dle PD</t>
  </si>
  <si>
    <t>-1775028751</t>
  </si>
  <si>
    <t>95</t>
  </si>
  <si>
    <t>90100-054</t>
  </si>
  <si>
    <t xml:space="preserve">O54  M+D dveřní zarážka na kliku, kompletní provedení dle PD</t>
  </si>
  <si>
    <t>1082562953</t>
  </si>
  <si>
    <t>96</t>
  </si>
  <si>
    <t>90100-055</t>
  </si>
  <si>
    <t xml:space="preserve">O55  M+D ocel. samofixační obrubník, kompletní provedení dle PD</t>
  </si>
  <si>
    <t>-462740172</t>
  </si>
  <si>
    <t>97</t>
  </si>
  <si>
    <t>90100-058</t>
  </si>
  <si>
    <t xml:space="preserve">O/58  M+D revizní dvířka plechová uzamykatelná 600x600mm, kompletní provedení dle PD</t>
  </si>
  <si>
    <t>1269332358</t>
  </si>
  <si>
    <t>998</t>
  </si>
  <si>
    <t>Přesun hmot</t>
  </si>
  <si>
    <t>98</t>
  </si>
  <si>
    <t>998012021</t>
  </si>
  <si>
    <t xml:space="preserve">Přesun hmot pro budovy občanské výstavby, bydlení, výrobu a služby  s nosnou svislou konstrukcí monolitickou betonovou tyčovou nebo plošnou s jakýkoliv obvodovým pláštěm kromě vyzdívaného vodorovná dopravní vzdálenost do 100 m pro budovy výšky do 6 m</t>
  </si>
  <si>
    <t>-1815127149</t>
  </si>
  <si>
    <t>PSV</t>
  </si>
  <si>
    <t>Práce a dodávky PSV</t>
  </si>
  <si>
    <t>711</t>
  </si>
  <si>
    <t>Izolace proti vodě, vlhkosti a plynům</t>
  </si>
  <si>
    <t>99</t>
  </si>
  <si>
    <t>711471053</t>
  </si>
  <si>
    <t xml:space="preserve">Provedení izolace proti povrchové a podpovrchové tlakové vodě termoplasty  na ploše vodorovné V folií z nízkolehčeného PE položenou volně</t>
  </si>
  <si>
    <t>-1153329087</t>
  </si>
  <si>
    <t>"pod žb desku" (34*60,1-2,01*1,8+3,01*2,8)</t>
  </si>
  <si>
    <t>100</t>
  </si>
  <si>
    <t>28329042</t>
  </si>
  <si>
    <t>fólie PE separační či ochranná tl. 0,2mm</t>
  </si>
  <si>
    <t>1030933935</t>
  </si>
  <si>
    <t>"pod žb desku" (34*60,1-2,01*1,8+3,01*2,8)*1,15</t>
  </si>
  <si>
    <t>101</t>
  </si>
  <si>
    <t>711491171</t>
  </si>
  <si>
    <t xml:space="preserve">Provedení izolace proti povrchové a podpovrchové tlakové vodě ostatní  na ploše vodorovné V z textilií, vrstva podkladní</t>
  </si>
  <si>
    <t>778762750</t>
  </si>
  <si>
    <t>102</t>
  </si>
  <si>
    <t>69311199</t>
  </si>
  <si>
    <t xml:space="preserve">geotextilie netkaná separační, ochranná, filtrační, drenážní  PES(70%)+PP(30%) 300g/m2</t>
  </si>
  <si>
    <t>-320489187</t>
  </si>
  <si>
    <t>2048,21*1,15</t>
  </si>
  <si>
    <t>103</t>
  </si>
  <si>
    <t>711491172</t>
  </si>
  <si>
    <t xml:space="preserve">Provedení izolace proti povrchové a podpovrchové tlakové vodě ostatní  na ploše vodorovné V z textilií, vrstva ochranná</t>
  </si>
  <si>
    <t>1412669725</t>
  </si>
  <si>
    <t>104</t>
  </si>
  <si>
    <t>1679385185</t>
  </si>
  <si>
    <t>105</t>
  </si>
  <si>
    <t>998711101</t>
  </si>
  <si>
    <t xml:space="preserve">Přesun hmot pro izolace proti vodě, vlhkosti a plynům  stanovený z hmotnosti přesunovaného materiálu vodorovná dopravní vzdálenost do 50 m v objektech výšky do 6 m</t>
  </si>
  <si>
    <t>1158312901</t>
  </si>
  <si>
    <t>712</t>
  </si>
  <si>
    <t>Povlakové krytiny</t>
  </si>
  <si>
    <t>106</t>
  </si>
  <si>
    <t>71200-001</t>
  </si>
  <si>
    <t>M+D střešní vpusť s ochr. košem</t>
  </si>
  <si>
    <t>252133332</t>
  </si>
  <si>
    <t>107</t>
  </si>
  <si>
    <t>712311101</t>
  </si>
  <si>
    <t xml:space="preserve">Provedení povlakové krytiny střech plochých do 10° natěradly a tmely za studena  nátěrem lakem penetračním nebo asfaltovým</t>
  </si>
  <si>
    <t>587111195</t>
  </si>
  <si>
    <t xml:space="preserve">"střecha R04-výtahová šachta" </t>
  </si>
  <si>
    <t>"plocha" 2,48*2,69</t>
  </si>
  <si>
    <t>"stěny" (2,48+2,61)*2*0,823</t>
  </si>
  <si>
    <t xml:space="preserve">"střecha R01" </t>
  </si>
  <si>
    <t>"plocha" 59,1*(20,7+12)-1,38*1,38*2-2,48*2,69</t>
  </si>
  <si>
    <t>"atiky" (20,7*2+12*2+59,1*4)*0,58</t>
  </si>
  <si>
    <t>"hlava atiky" (59,1*4+21,3*2+12,3*2)*0,3</t>
  </si>
  <si>
    <t xml:space="preserve">"vytažení na světlíky"  (1,38+1,38)*2*0,3*2+(2,48+2,69)*2*0,3</t>
  </si>
  <si>
    <t>108</t>
  </si>
  <si>
    <t>11163150</t>
  </si>
  <si>
    <t>lak penetrační asfaltový</t>
  </si>
  <si>
    <t>1542478351</t>
  </si>
  <si>
    <t>2209,677*0,0002</t>
  </si>
  <si>
    <t>109</t>
  </si>
  <si>
    <t>712332135</t>
  </si>
  <si>
    <t>Povlakové krytiny střech plochých na sucho nopová fólie vrstva drenážní a hydroakumulační vegetačních střech s perforovanou deskou výška nopku 20 mm, tl. fólie do 1,0 mm</t>
  </si>
  <si>
    <t>-421036753</t>
  </si>
  <si>
    <t>110</t>
  </si>
  <si>
    <t>712341559</t>
  </si>
  <si>
    <t xml:space="preserve">Provedení povlakové krytiny střech plochých do 10° pásy přitavením  NAIP v plné ploše</t>
  </si>
  <si>
    <t>1838871635</t>
  </si>
  <si>
    <t>111</t>
  </si>
  <si>
    <t>62856010</t>
  </si>
  <si>
    <t>pás asfaltový natavitelný modifikovaný SBS tl 3,5mm s vložkou z hliníkové fólie, hliníkové fólie s textilií a spalitelnou PE fólií nebo jemnozrnný minerálním posypem na horním povrchu</t>
  </si>
  <si>
    <t>-579158529</t>
  </si>
  <si>
    <t>2209,677*1,15</t>
  </si>
  <si>
    <t>112</t>
  </si>
  <si>
    <t>712363544</t>
  </si>
  <si>
    <t>Provedení povlakové krytiny střech plochých do 10° s mechanicky kotvenou izolací včetně položení fólie a horkovzdušného svaření tl. tepelné izolace přes 200 do 240 mm budovy výšky do 18 m, kotvené do betonu vnitřní pole</t>
  </si>
  <si>
    <t>2095015714</t>
  </si>
  <si>
    <t xml:space="preserve">"skladba R04" </t>
  </si>
  <si>
    <t>"plocha" 2,48*2,69-(2,48+0,69)*0,6*2</t>
  </si>
  <si>
    <t>113</t>
  </si>
  <si>
    <t>712363545</t>
  </si>
  <si>
    <t>Provedení povlakové krytiny střech plochých do 10° s mechanicky kotvenou izolací včetně položení fólie a horkovzdušného svaření tl. tepelné izolace přes 200 do 240 mm budovy výšky do 18 m, kotvené do betonu krajní pole</t>
  </si>
  <si>
    <t>1221922749</t>
  </si>
  <si>
    <t>"plocha" (2,48+0,69)*0,6*2</t>
  </si>
  <si>
    <t>114</t>
  </si>
  <si>
    <t>712363546</t>
  </si>
  <si>
    <t>Provedení povlakové krytiny střech plochých do 10° s mechanicky kotvenou izolací včetně položení fólie a horkovzdušného svaření tl. tepelné izolace přes 200 do 240 mm budovy výšky do 18 m, kotvené do betonu rohové pole</t>
  </si>
  <si>
    <t>178185312</t>
  </si>
  <si>
    <t>115</t>
  </si>
  <si>
    <t>28322001</t>
  </si>
  <si>
    <t xml:space="preserve">fólie hydroizolační střešní mPVC s polyester výztužnou síťkou mechanicky kotvená tl 1,5mm </t>
  </si>
  <si>
    <t>1619484529</t>
  </si>
  <si>
    <t>"plocha" 2,48*2,69*1,15</t>
  </si>
  <si>
    <t>"stěny" (2,48+2,61)*2*0,823*1,15</t>
  </si>
  <si>
    <t>116</t>
  </si>
  <si>
    <t>712363604</t>
  </si>
  <si>
    <t>Provedení povlakové krytiny střech plochých do 10° s mechanicky kotvenou izolací včetně položení fólie a horkovzdušného svaření tl. tepelné izolace přes 240 mm budovy výšky do 18 m, kotvené do betonu vnitřní pole</t>
  </si>
  <si>
    <t>-1634327769</t>
  </si>
  <si>
    <t>"plocha" 59,1*(20,7+12)-1,38*1,38*2-2,48*2,69-298,6*1</t>
  </si>
  <si>
    <t>117</t>
  </si>
  <si>
    <t>712363605</t>
  </si>
  <si>
    <t>Provedení povlakové krytiny střech plochých do 10° s mechanicky kotvenou izolací včetně položení fólie a horkovzdušného svaření tl. tepelné izolace přes 240 mm budovy výšky do 18 m, kotvené do betonu krajní pole</t>
  </si>
  <si>
    <t>-105344750</t>
  </si>
  <si>
    <t>298,6*1</t>
  </si>
  <si>
    <t>118</t>
  </si>
  <si>
    <t>712363606</t>
  </si>
  <si>
    <t>Provedení povlakové krytiny střech plochých do 10° s mechanicky kotvenou izolací včetně položení fólie a horkovzdušného svaření tl. tepelné izolace přes 240 mm budovy výšky do 18 m, kotvené do betonu rohové pole</t>
  </si>
  <si>
    <t>1930498814</t>
  </si>
  <si>
    <t xml:space="preserve">"vytažení na světlíky"  ((1,38+1,38)*2*0,3*2+(2,48+2,69)*2*0,3)</t>
  </si>
  <si>
    <t>119</t>
  </si>
  <si>
    <t>28343015</t>
  </si>
  <si>
    <t>fólie hydroizolační střešní mPVC určená ke stabilizaci přitížením a do vegetačních střech tl 1,5mm s vložkou ze skelné rohože</t>
  </si>
  <si>
    <t>-686743846</t>
  </si>
  <si>
    <t>"plocha" (59,1*(20,7+12)-1,38*1,38*2-2,48*2,69)*1,15</t>
  </si>
  <si>
    <t>"atiky" (20,7*2+12*2+59,1*4)*0,58*1,15</t>
  </si>
  <si>
    <t>"hlava atiky" (59,1*4+21,3*2+12,3*2)*0,3*1,15</t>
  </si>
  <si>
    <t xml:space="preserve">"vytažení na světlíky"  ((1,38+1,38)*2*0,3*2+(2,48+2,69)*2*0,3)*1,15</t>
  </si>
  <si>
    <t>120</t>
  </si>
  <si>
    <t>712391171</t>
  </si>
  <si>
    <t xml:space="preserve">Provedení povlakové krytiny střech plochých do 10° -ostatní práce  provedení vrstvy textilní podkladní</t>
  </si>
  <si>
    <t>1636338880</t>
  </si>
  <si>
    <t>121</t>
  </si>
  <si>
    <t>69311068</t>
  </si>
  <si>
    <t>geotextilie netkaná separační, ochranná, filtrační, drenážní PP 300g/m2</t>
  </si>
  <si>
    <t>299594446</t>
  </si>
  <si>
    <t>122</t>
  </si>
  <si>
    <t>712391172</t>
  </si>
  <si>
    <t xml:space="preserve">Provedení povlakové krytiny střech plochých do 10° -ostatní práce  provedení vrstvy textilní ochranné</t>
  </si>
  <si>
    <t>1644922465</t>
  </si>
  <si>
    <t>123</t>
  </si>
  <si>
    <t>-1754604721</t>
  </si>
  <si>
    <t>124</t>
  </si>
  <si>
    <t>71277-001</t>
  </si>
  <si>
    <t>Provedení střešní vegetace</t>
  </si>
  <si>
    <t>-1341990316</t>
  </si>
  <si>
    <t>125</t>
  </si>
  <si>
    <t>712771101</t>
  </si>
  <si>
    <t>Provedení ochranné vrstvy vegetační střechy proti prorůstání kořenů, proti mechanickému poškození hydroizolace z textilií nebo rohoží volně kladených s přesahem, sklon střechy do 5°</t>
  </si>
  <si>
    <t>-1654498156</t>
  </si>
  <si>
    <t>126</t>
  </si>
  <si>
    <t>69311060</t>
  </si>
  <si>
    <t>geotextilie netkaná separační, ochranná, filtrační, drenážní PP 200g/m2</t>
  </si>
  <si>
    <t>1809170247</t>
  </si>
  <si>
    <t>1922,09*1,15</t>
  </si>
  <si>
    <t>127</t>
  </si>
  <si>
    <t>712771401</t>
  </si>
  <si>
    <t>Provedení vegetační vrstvy vegetační střechy ze substrátu, tloušťky do 100 mm, sklon střechy do 5°</t>
  </si>
  <si>
    <t>-1948726166</t>
  </si>
  <si>
    <t>"odečet kačírku" -148,553</t>
  </si>
  <si>
    <t>128</t>
  </si>
  <si>
    <t>10321225</t>
  </si>
  <si>
    <t>substrát vegetačních střech (kůra, liodrain, dolomit vápenec, základní hnojivo)</t>
  </si>
  <si>
    <t>1938141425</t>
  </si>
  <si>
    <t>1773,537*0,08</t>
  </si>
  <si>
    <t>129</t>
  </si>
  <si>
    <t>712771601</t>
  </si>
  <si>
    <t>Provedení ochranných pásů vegetační střechy po obvodu střechy, v místech střešních prostupům napojení na zeď apod. z praného říčního kameniva, tloušťky do 100 mm, šířky do 500 mm</t>
  </si>
  <si>
    <t>1067748772</t>
  </si>
  <si>
    <t>(298,6*0,4+2,41*2,18+1,1*0,8*4+1,1*1,1*8+1,1*1,64+3,28*5,895-1,38*1,38*2-2,48*2,69)*0,08</t>
  </si>
  <si>
    <t>130</t>
  </si>
  <si>
    <t>58337401</t>
  </si>
  <si>
    <t>kamenivo dekorační (kačírek) frakce 8/16</t>
  </si>
  <si>
    <t>-1237328892</t>
  </si>
  <si>
    <t>11,884*2</t>
  </si>
  <si>
    <t>131</t>
  </si>
  <si>
    <t>712771613</t>
  </si>
  <si>
    <t>Provedení ochranných pásů vegetační střechy osazení ochranné kačírkové lišty navařením na hydroizolaci</t>
  </si>
  <si>
    <t>247412494</t>
  </si>
  <si>
    <t>132</t>
  </si>
  <si>
    <t>69334031</t>
  </si>
  <si>
    <t>lišta kačírková výška 80mm nerez</t>
  </si>
  <si>
    <t>826625223</t>
  </si>
  <si>
    <t>363,45*1,1</t>
  </si>
  <si>
    <t>133</t>
  </si>
  <si>
    <t>998712101</t>
  </si>
  <si>
    <t>Přesun hmot pro povlakové krytiny stanovený z hmotnosti přesunovaného materiálu vodorovná dopravní vzdálenost do 50 m v objektech výšky do 6 m</t>
  </si>
  <si>
    <t>-636983864</t>
  </si>
  <si>
    <t>713</t>
  </si>
  <si>
    <t>Izolace tepelné</t>
  </si>
  <si>
    <t>134</t>
  </si>
  <si>
    <t>713131141</t>
  </si>
  <si>
    <t>Montáž tepelné izolace stěn rohožemi, pásy, deskami, dílci, bloky (izolační materiál ve specifikaci) lepením celoplošně</t>
  </si>
  <si>
    <t>71856433</t>
  </si>
  <si>
    <t>"pod terénem" (59,7-2,3)*1,714+2,3*2,78+2,3*1,24+2,41*(1,24+2,78)/2*2</t>
  </si>
  <si>
    <t>"výtahová šachta" (2,48+2,61)*2*0,823</t>
  </si>
  <si>
    <t>135</t>
  </si>
  <si>
    <t>28376385</t>
  </si>
  <si>
    <t>deska z polystyrénu XPS, hrana rovná, polo či pero drážka a hladký povrch λ=0,034 m3</t>
  </si>
  <si>
    <t>213714252</t>
  </si>
  <si>
    <t>"pod terénem" 117,318*0,04*1,05</t>
  </si>
  <si>
    <t>136</t>
  </si>
  <si>
    <t>28372309</t>
  </si>
  <si>
    <t>deska EPS 100 do plochých střech a podlah λ=0,037 tl 100mm</t>
  </si>
  <si>
    <t>-1276366607</t>
  </si>
  <si>
    <t>"výtahová šachta" (2,48+2,61)*2*0,823*1,05</t>
  </si>
  <si>
    <t>137</t>
  </si>
  <si>
    <t>28372316</t>
  </si>
  <si>
    <t>deska EPS 100 do plochých střech a podlah λ=0,037 tl 140mm</t>
  </si>
  <si>
    <t>145105046</t>
  </si>
  <si>
    <t>"plocha" 2,48*2,69*1,05</t>
  </si>
  <si>
    <t>138</t>
  </si>
  <si>
    <t>28376141</t>
  </si>
  <si>
    <t>klín izolační z pěnového polystyrenu EPS 100 spádový</t>
  </si>
  <si>
    <t>-1727656685</t>
  </si>
  <si>
    <t>"plocha" 2,48*2,69*(0,02+0,07)/2*1,05</t>
  </si>
  <si>
    <t>139</t>
  </si>
  <si>
    <t>28376142</t>
  </si>
  <si>
    <t>klín izolační z pěnového polystyrenu EPS 150 spádový</t>
  </si>
  <si>
    <t>-1937909130</t>
  </si>
  <si>
    <t>"plocha" (59,1*(20,7+12)-1,38*1,38*2-2,48*2,69)*(0,02+0,26)/2*1,05</t>
  </si>
  <si>
    <t>140</t>
  </si>
  <si>
    <t>713141111</t>
  </si>
  <si>
    <t>Montáž tepelné izolace střech plochých rohožemi, pásy, deskami, dílci, bloky (izolační materiál ve specifikaci) přilepenými asfaltem za horka zplna, jednovrstvá</t>
  </si>
  <si>
    <t>-1087588234</t>
  </si>
  <si>
    <t>"plocha" 2,48*2,69*2</t>
  </si>
  <si>
    <t>141</t>
  </si>
  <si>
    <t>998713101</t>
  </si>
  <si>
    <t>Přesun hmot pro izolace tepelné stanovený z hmotnosti přesunovaného materiálu vodorovná dopravní vzdálenost do 50 m v objektech výšky do 6 m</t>
  </si>
  <si>
    <t>450259075</t>
  </si>
  <si>
    <t>764</t>
  </si>
  <si>
    <t>Konstrukce klempířské</t>
  </si>
  <si>
    <t>142</t>
  </si>
  <si>
    <t>764212635</t>
  </si>
  <si>
    <t>Oplechování střešních prvků z pozinkovaného plechu s povrchovou úpravou štítu závětrnou lištou rš 400 mm</t>
  </si>
  <si>
    <t>1884829636</t>
  </si>
  <si>
    <t>"K01" 292,6</t>
  </si>
  <si>
    <t>143</t>
  </si>
  <si>
    <t>764216641</t>
  </si>
  <si>
    <t>Oplechování parapetů z pozinkovaného plechu s povrchovou úpravou rovných celoplošně lepené, bez rohů rš 160 mm</t>
  </si>
  <si>
    <t>-199265552</t>
  </si>
  <si>
    <t>"K03" 7,5</t>
  </si>
  <si>
    <t>144</t>
  </si>
  <si>
    <t>998764101</t>
  </si>
  <si>
    <t>Přesun hmot pro konstrukce klempířské stanovený z hmotnosti přesunovaného materiálu vodorovná dopravní vzdálenost do 50 m v objektech výšky do 6 m</t>
  </si>
  <si>
    <t>1297702784</t>
  </si>
  <si>
    <t>767</t>
  </si>
  <si>
    <t>Konstrukce zámečnické</t>
  </si>
  <si>
    <t>145</t>
  </si>
  <si>
    <t>76700-001</t>
  </si>
  <si>
    <t xml:space="preserve">Z01  M+D opláštění liniovým systémovými žaluziemi tvaru C, vč. kotvení, povrchové úpravy, kompletní provedení dle PD</t>
  </si>
  <si>
    <t>428004043</t>
  </si>
  <si>
    <t>146</t>
  </si>
  <si>
    <t>76700-001a</t>
  </si>
  <si>
    <t xml:space="preserve">Z01a  M+D ocelová kce pro opláštění liniovým systémovými žaluziemi tvaru C, vč. kotvení, povrchové úpravy, kompletní provedení dle PD</t>
  </si>
  <si>
    <t>kg</t>
  </si>
  <si>
    <t>277448977</t>
  </si>
  <si>
    <t>147</t>
  </si>
  <si>
    <t>76700-002</t>
  </si>
  <si>
    <t xml:space="preserve">Z02  M+D krytí garáž.prostoru  liniovým systémovými žaluziemi tvaru C, vč. kotvení, povrchové úpravy, kompletní provedení dle PD</t>
  </si>
  <si>
    <t>-930024895</t>
  </si>
  <si>
    <t>148</t>
  </si>
  <si>
    <t>76700-002a</t>
  </si>
  <si>
    <t xml:space="preserve">Z02a  M+D ocelová kce pro opláštění liniovým systémovými žaluziemi tvaru C, vč. kotvení, povrchové úpravy, kompletní provedení dle PD</t>
  </si>
  <si>
    <t>1943355667</t>
  </si>
  <si>
    <t>149</t>
  </si>
  <si>
    <t>76700-006</t>
  </si>
  <si>
    <t xml:space="preserve">Z06  M+D okno 900/700mm fix v Al rámu, vč. kování, povrchové úpravy, kompletní provedení dle PD</t>
  </si>
  <si>
    <t>244949162</t>
  </si>
  <si>
    <t>150</t>
  </si>
  <si>
    <t>76700-007</t>
  </si>
  <si>
    <t>Z07 M+D okno 4730/700mm fix v Al rámu, vč. kování, povrchové úpravy, kompletní provedení dle PD</t>
  </si>
  <si>
    <t>346423082</t>
  </si>
  <si>
    <t>151</t>
  </si>
  <si>
    <t>76700-008</t>
  </si>
  <si>
    <t xml:space="preserve">Z08  M+D dveře 1060/2330mm hliníkové vč. Al rámu, vč. kotvení, kování, povrchové úpravy, doplňků, kompletní provedení dle PD</t>
  </si>
  <si>
    <t>750491255</t>
  </si>
  <si>
    <t>152</t>
  </si>
  <si>
    <t>76700-009</t>
  </si>
  <si>
    <t xml:space="preserve">Z09  M+D dveře 1760/2180mm hliníkové vč. Al rámu, vč. kotvení, kování, povrchové úpravy, doplňků, EW 15 DP1 , kompletní provedení dle PD</t>
  </si>
  <si>
    <t>589858784</t>
  </si>
  <si>
    <t>153</t>
  </si>
  <si>
    <t>76700-010</t>
  </si>
  <si>
    <t xml:space="preserve">Z10  M+D dveře 1060/2180mm hliníkové vč. Al rámu, vč. kotvení, kování, povrchové úpravy, doplňků, EW 15 DP3-C, kompletní provedení dle PD</t>
  </si>
  <si>
    <t>2015197618</t>
  </si>
  <si>
    <t>154</t>
  </si>
  <si>
    <t>76700-011</t>
  </si>
  <si>
    <t xml:space="preserve">Z11  M+D okno 7600/1500mm v Al rámu, vč. kování, povrchové úpravy, doplňků, EI 15 DP1, kompletní provedení dle PD</t>
  </si>
  <si>
    <t>-1363656276</t>
  </si>
  <si>
    <t>155</t>
  </si>
  <si>
    <t>76700-012</t>
  </si>
  <si>
    <t xml:space="preserve">Z12  M+D dveře 2000/2620mm hliníkové vč. Al rámu, vč. kotvení, kování, povrchové úpravy, doplňků, kompletní provedení dle PD</t>
  </si>
  <si>
    <t>-1371055815</t>
  </si>
  <si>
    <t>156</t>
  </si>
  <si>
    <t>76700-013</t>
  </si>
  <si>
    <t xml:space="preserve">Z13  M+D úchyt pro žebřík, vč. kotvení, kování, povrchové úpravy, doplňků, kompletní provedení dle PD</t>
  </si>
  <si>
    <t>-1484611653</t>
  </si>
  <si>
    <t>157</t>
  </si>
  <si>
    <t>76700-014c</t>
  </si>
  <si>
    <t xml:space="preserve">Z14c  M+D čistící rohož venkovní /rohož z dural. profilů) 2000x1300mm, vč. ocel. rámu, podklad. betonu, kotvení, kování, povrchové úpravy, doplňků, kompletní provedení dle PD</t>
  </si>
  <si>
    <t>-1426546821</t>
  </si>
  <si>
    <t>158</t>
  </si>
  <si>
    <t>76700-015</t>
  </si>
  <si>
    <t xml:space="preserve">Z15  M+D ocelové zábradlí, vč. nerez.trubky, kotvení, kování, povrchové úpravy, doplňků, kompletní provedení dle PD</t>
  </si>
  <si>
    <t>1355647995</t>
  </si>
  <si>
    <t>159</t>
  </si>
  <si>
    <t>76700-016</t>
  </si>
  <si>
    <t xml:space="preserve">Z16  M+D ocelové zábradlí, vč. kotvení, kování, povrchové úpravy, doplňků, kompletní provedení dle PD</t>
  </si>
  <si>
    <t>-251947714</t>
  </si>
  <si>
    <t>175,2*5</t>
  </si>
  <si>
    <t>160</t>
  </si>
  <si>
    <t>76700-017</t>
  </si>
  <si>
    <t xml:space="preserve">Z17  M+D ocelové zábradlí, vč. kotvení, kování, povrchové úpravy, doplňků, kompletní provedení dle PD</t>
  </si>
  <si>
    <t>1418568239</t>
  </si>
  <si>
    <t>147,8*8</t>
  </si>
  <si>
    <t>161</t>
  </si>
  <si>
    <t>76700-018</t>
  </si>
  <si>
    <t xml:space="preserve">Z18  M+D ocelové zábradlí, vč. kotvení, kování, povrchové úpravy, doplňků, kompletní provedení dle PD</t>
  </si>
  <si>
    <t>769485534</t>
  </si>
  <si>
    <t>54,8</t>
  </si>
  <si>
    <t>162</t>
  </si>
  <si>
    <t>76700-019</t>
  </si>
  <si>
    <t xml:space="preserve">Z19  M+D ocelové zábradlí, vč. kotvení, kování, povrchové úpravy, doplňků, kompletní provedení dle PD</t>
  </si>
  <si>
    <t>-1679210176</t>
  </si>
  <si>
    <t>50,4*2</t>
  </si>
  <si>
    <t>163</t>
  </si>
  <si>
    <t>76700-020</t>
  </si>
  <si>
    <t xml:space="preserve">Z20  M+D přejezdový profil L 100x100x8mm, vč. kotvení, kování, povrchové úpravy, doplňků, kompletní provedení dle PD</t>
  </si>
  <si>
    <t>1617906610</t>
  </si>
  <si>
    <t>164</t>
  </si>
  <si>
    <t>76700-028</t>
  </si>
  <si>
    <t xml:space="preserve">Z28  M+D pomocný úhelník pro založení obezdívky šachty L 400x150x60x8mm, vč. kotvení, kování, povrchové úpravy, doplňků, kompletní provedení dle PD</t>
  </si>
  <si>
    <t>1441556800</t>
  </si>
  <si>
    <t>165</t>
  </si>
  <si>
    <t>76700-032</t>
  </si>
  <si>
    <t xml:space="preserve">Z32  M+D nerezové madlo dl.3390mm, vč. kotvení, kování, povrchové úpravy, doplňků, kompletní provedení dle PD</t>
  </si>
  <si>
    <t>-581241400</t>
  </si>
  <si>
    <t>166</t>
  </si>
  <si>
    <t>76700-033</t>
  </si>
  <si>
    <t xml:space="preserve">Z33  M+D ocelové zábradlí, vč. kotvení, kování, povrchové úpravy, doplňků, kompletní provedení dle PD</t>
  </si>
  <si>
    <t>-1388402737</t>
  </si>
  <si>
    <t>167</t>
  </si>
  <si>
    <t>76700-035</t>
  </si>
  <si>
    <t xml:space="preserve">Z35  M+D stojan na kola 1005/650mm, vč. kotvení, povrchové úpravy, kompletní provedení dle PD</t>
  </si>
  <si>
    <t>-1081605979</t>
  </si>
  <si>
    <t>168</t>
  </si>
  <si>
    <t>76700-036</t>
  </si>
  <si>
    <t xml:space="preserve">Z36  M+D opláštění výtahové šachty liniovým systémovými žaluziemi tvaru C, vč. kotvení, povrchové úpravy, kompletní provedení dle PD</t>
  </si>
  <si>
    <t>-1833704296</t>
  </si>
  <si>
    <t>169</t>
  </si>
  <si>
    <t>76700-036a</t>
  </si>
  <si>
    <t xml:space="preserve">Z36a  M+D ocelová kce pro opláštění liniovým systémovými žaluziemi tvaru C, vč. kotvení, povrchové úpravy, kompletní provedení dle PD</t>
  </si>
  <si>
    <t>-1817576382</t>
  </si>
  <si>
    <t>170</t>
  </si>
  <si>
    <t>998767101</t>
  </si>
  <si>
    <t xml:space="preserve">Přesun hmot pro zámečnické konstrukce  stanovený z hmotnosti přesunovaného materiálu vodorovná dopravní vzdálenost do 50 m v objektech výšky do 6 m</t>
  </si>
  <si>
    <t>627217866</t>
  </si>
  <si>
    <t>777</t>
  </si>
  <si>
    <t>Podlahy lité</t>
  </si>
  <si>
    <t>178</t>
  </si>
  <si>
    <t>77700-101</t>
  </si>
  <si>
    <t xml:space="preserve">PS.1 PODLAHOVÝ POLYURETANOVÝ SYSTÉM V ČÁSTI VJEZDU DO GARÁŽÍ TL.2mm, kompletní provedení dle PD  </t>
  </si>
  <si>
    <t>-319816112</t>
  </si>
  <si>
    <t>181</t>
  </si>
  <si>
    <t>77700-102</t>
  </si>
  <si>
    <t xml:space="preserve">PS.2 TUHÝ BAREVNÝ EPOXIDOVÝ PODLAHOVÝ SYSTÉM PARKOVÁNÍ NA TERÉNU TL.2mm, kompletní provedení dle PD  </t>
  </si>
  <si>
    <t>423371911</t>
  </si>
  <si>
    <t>1933,24-82-100</t>
  </si>
  <si>
    <t>182</t>
  </si>
  <si>
    <t>77700-103</t>
  </si>
  <si>
    <t xml:space="preserve">PS.3 PROTISKLUZNÝ, BAREVNÝ A PRUŽNÝ POLYURETANOVÝ PODLAHOVÝ SYSTÉM POJEZDOVÝCH RAMP TL.2mm, kompletní provedení dle PD  </t>
  </si>
  <si>
    <t>-973519377</t>
  </si>
  <si>
    <t>183</t>
  </si>
  <si>
    <t>77700-104</t>
  </si>
  <si>
    <t xml:space="preserve">PS.4 PROTISKLUZNÝ, BAREVNÝ A PRUŽNÝ POLYURETANOVÝ PODLAHOVÝ SYSTÉM – PARKOVÁNÍ NA STROPNÍ KONSTRUKCI TL.2mm, kompletní provedení dle PD    </t>
  </si>
  <si>
    <t>-1886237498</t>
  </si>
  <si>
    <t>1851,1-200</t>
  </si>
  <si>
    <t>180</t>
  </si>
  <si>
    <t>77700-105</t>
  </si>
  <si>
    <t xml:space="preserve">PS.5 PROTISKLUZNÝ, EPOXIDOVÝ PODLAHOVÝ SYSTÉM – KOMUNIKACE PĚŠÍ TL.2mm, kompletní provedení dle PD  </t>
  </si>
  <si>
    <t>967578286</t>
  </si>
  <si>
    <t>173</t>
  </si>
  <si>
    <t>77700-003</t>
  </si>
  <si>
    <t>M+S sokl epoxidový h=55mm s fabionem</t>
  </si>
  <si>
    <t>-893693528</t>
  </si>
  <si>
    <t>"1.np" 436,14</t>
  </si>
  <si>
    <t>"2.np" 423,11</t>
  </si>
  <si>
    <t>783</t>
  </si>
  <si>
    <t>Dokončovací práce - nátěry</t>
  </si>
  <si>
    <t>174</t>
  </si>
  <si>
    <t>78300-001</t>
  </si>
  <si>
    <t>Nátěr proti ropným produktům</t>
  </si>
  <si>
    <t>626278485</t>
  </si>
  <si>
    <t>"výtahová šachta" 3,62+(1,8+2,01)*2*0,3</t>
  </si>
  <si>
    <t>175</t>
  </si>
  <si>
    <t>783826605</t>
  </si>
  <si>
    <t>Hydrofobizační nátěr omítek silikonový, transparentní, povrchů hladkých betonových povrchů nebo povrchů z desek na bázi dřeva (dřevovláknitých apod.)</t>
  </si>
  <si>
    <t>-745995101</t>
  </si>
  <si>
    <t>"transparentní nátěr žb stěn v interieru"</t>
  </si>
  <si>
    <t>"statika řez 1" (2,26+10,73)*(1,224+0,4)</t>
  </si>
  <si>
    <t>"statika řez 2" 7,86*(1,227+0,4)</t>
  </si>
  <si>
    <t>"statika řez 3" 24,06*(1,224+0,4)</t>
  </si>
  <si>
    <t>"statika řez 4" 7,86*(1,205+0,4)</t>
  </si>
  <si>
    <t>"statika řez 5" (1,365+1,365)*0,99</t>
  </si>
  <si>
    <t>"statika parapet P1" 59,7*(0,5+0,3+0,5+0,28)</t>
  </si>
  <si>
    <t>"statika parapet P4" 33*(0,503+0,3+0,503+0,28)</t>
  </si>
  <si>
    <t>"statika parapet P5" 34,79*(0,509+0,3+0,509+0,28)</t>
  </si>
  <si>
    <t>((15,2-0,3*3-1,34)*(2,75+2,51)/2+2,7*(2,75+4,322)/2+1,95*2,72-1,06*2,33)</t>
  </si>
  <si>
    <t>15,3*(2,51+2,75)/2+2,7*(2,75+4,322)+15,6*2,72</t>
  </si>
  <si>
    <t>6,1*2,72</t>
  </si>
  <si>
    <t>2,4*2,72*6</t>
  </si>
  <si>
    <t>0,3*2,72+11,8*2,72+1,34*4,09+1,46*4,09+2,7*(4,09+2,64)/2</t>
  </si>
  <si>
    <t>2,25*2,64+13,75*2,64</t>
  </si>
  <si>
    <t>(12,3*2,72+5,745*4,09+15,555*2,715)</t>
  </si>
  <si>
    <t>8,4*2,715</t>
  </si>
  <si>
    <t>"sloupy" 357,143+180,116</t>
  </si>
  <si>
    <t>"schodiště" 14,84</t>
  </si>
  <si>
    <t>"transparentní nátěr fasády"</t>
  </si>
  <si>
    <t>59,7*(6,25+5,85)/2-2,4*2,21*22-2,4*0,7*20-2,54*0,7-2,4*1,9*22</t>
  </si>
  <si>
    <t>33,14*(6,25+6,46)/2</t>
  </si>
  <si>
    <t>33,6*(5,85+6,46)/2-0,9*2,25-7,5*2,33</t>
  </si>
  <si>
    <t>53,325*6,46-2,4*2,21*13-2,4*2,14*13+(2,4+2,21)*2*0,2*6*2</t>
  </si>
  <si>
    <t>(59,7-53,325)*(6,46-4)</t>
  </si>
  <si>
    <t>784</t>
  </si>
  <si>
    <t>Dokončovací práce - malby a tapety</t>
  </si>
  <si>
    <t>176</t>
  </si>
  <si>
    <t>784181121</t>
  </si>
  <si>
    <t>Penetrace podkladu jednonásobná hloubková v místnostech výšky do 3,80 m</t>
  </si>
  <si>
    <t>-212744703</t>
  </si>
  <si>
    <t>177</t>
  </si>
  <si>
    <t>784221101</t>
  </si>
  <si>
    <t>Malby z malířských směsí otěruvzdorných za sucha dvojnásobné, bílé za sucha otěruvzdorné dobře v místnostech výšky do 3,80 m</t>
  </si>
  <si>
    <t>-971740426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</si>
</sst>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14" style="1" customWidth="1"/>
    <col min="2" max="2" width="1.43" style="1" customWidth="1"/>
    <col min="3" max="3" width="3.57" style="1" customWidth="1"/>
    <col min="4" max="4" width="2.29" style="1" customWidth="1"/>
    <col min="5" max="5" width="2.29" style="1" customWidth="1"/>
    <col min="6" max="6" width="2.29" style="1" customWidth="1"/>
    <col min="7" max="7" width="2.29" style="1" customWidth="1"/>
    <col min="8" max="8" width="2.29" style="1" customWidth="1"/>
    <col min="9" max="9" width="2.29" style="1" customWidth="1"/>
    <col min="10" max="10" width="2.29" style="1" customWidth="1"/>
    <col min="11" max="11" width="2.29" style="1" customWidth="1"/>
    <col min="12" max="12" width="2.29" style="1" customWidth="1"/>
    <col min="13" max="13" width="2.29" style="1" customWidth="1"/>
    <col min="14" max="14" width="2.29" style="1" customWidth="1"/>
    <col min="15" max="15" width="2.29" style="1" customWidth="1"/>
    <col min="16" max="16" width="2.29" style="1" customWidth="1"/>
    <col min="17" max="17" width="2.29" style="1" customWidth="1"/>
    <col min="18" max="18" width="2.29" style="1" customWidth="1"/>
    <col min="19" max="19" width="2.29" style="1" customWidth="1"/>
    <col min="20" max="20" width="2.29" style="1" customWidth="1"/>
    <col min="21" max="21" width="2.29" style="1" customWidth="1"/>
    <col min="22" max="22" width="2.29" style="1" customWidth="1"/>
    <col min="23" max="23" width="2.29" style="1" customWidth="1"/>
    <col min="24" max="24" width="2.29" style="1" customWidth="1"/>
    <col min="25" max="25" width="2.29" style="1" customWidth="1"/>
    <col min="26" max="26" width="2.29" style="1" customWidth="1"/>
    <col min="27" max="27" width="2.29" style="1" customWidth="1"/>
    <col min="28" max="28" width="2.29" style="1" customWidth="1"/>
    <col min="29" max="29" width="2.29" style="1" customWidth="1"/>
    <col min="30" max="30" width="2.29" style="1" customWidth="1"/>
    <col min="31" max="31" width="2.29" style="1" customWidth="1"/>
    <col min="32" max="32" width="2.29" style="1" customWidth="1"/>
    <col min="33" max="33" width="2.29" style="1" customWidth="1"/>
    <col min="34" max="34" width="2.86" style="1" customWidth="1"/>
    <col min="35" max="35" width="27.14" style="1" customWidth="1"/>
    <col min="36" max="36" width="2.14" style="1" customWidth="1"/>
    <col min="37" max="37" width="2.14" style="1" customWidth="1"/>
    <col min="38" max="38" width="7.14" style="1" customWidth="1"/>
    <col min="39" max="39" width="2.86" style="1" customWidth="1"/>
    <col min="40" max="40" width="11.43" style="1" customWidth="1"/>
    <col min="41" max="41" width="6.43" style="1" customWidth="1"/>
    <col min="42" max="42" width="3.57" style="1" customWidth="1"/>
    <col min="43" max="43" width="13.43" style="1" hidden="1" customWidth="1"/>
    <col min="44" max="44" width="11.71" style="1" customWidth="1"/>
    <col min="45" max="45" width="22.14" style="1" hidden="1" customWidth="1"/>
    <col min="46" max="46" width="22.14" style="1" hidden="1" customWidth="1"/>
    <col min="47" max="47" width="22.14" style="1" hidden="1" customWidth="1"/>
    <col min="48" max="48" width="18.57" style="1" hidden="1" customWidth="1"/>
    <col min="49" max="49" width="18.57" style="1" hidden="1" customWidth="1"/>
    <col min="50" max="50" width="21.43" style="1" hidden="1" customWidth="1"/>
    <col min="51" max="51" width="21.43" style="1" hidden="1" customWidth="1"/>
    <col min="52" max="52" width="18.57" style="1" hidden="1" customWidth="1"/>
    <col min="53" max="53" width="16.43" style="1" hidden="1" customWidth="1"/>
    <col min="54" max="54" width="21.43" style="1" hidden="1" customWidth="1"/>
    <col min="55" max="55" width="18.57" style="1" hidden="1" customWidth="1"/>
    <col min="56" max="56" width="16.43" style="1" hidden="1" customWidth="1"/>
    <col min="57" max="57" width="57" style="1" customWidth="1"/>
    <col min="71" max="71" width="9.14" style="1" hidden="1"/>
    <col min="72" max="72" width="9.14" style="1" hidden="1"/>
    <col min="73" max="73" width="9.14" style="1" hidden="1"/>
    <col min="74" max="74" width="9.14" style="1" hidden="1"/>
    <col min="75" max="75" width="9.14" style="1" hidden="1"/>
    <col min="76" max="76" width="9.14" style="1" hidden="1"/>
    <col min="77" max="77" width="9.14" style="1" hidden="1"/>
    <col min="78" max="78" width="9.14" style="1" hidden="1"/>
    <col min="79" max="79" width="9.14" style="1" hidden="1"/>
    <col min="80" max="80" width="9.14" style="1" hidden="1"/>
    <col min="81" max="81" width="9.14" style="1" hidden="1"/>
    <col min="82" max="82" width="9.14" style="1" hidden="1"/>
    <col min="83" max="83" width="9.14" style="1" hidden="1"/>
    <col min="84" max="84" width="9.14" style="1" hidden="1"/>
    <col min="85" max="85" width="9.14" style="1" hidden="1"/>
    <col min="86" max="86" width="9.14" style="1" hidden="1"/>
    <col min="87" max="87" width="9.14" style="1" hidden="1"/>
    <col min="88" max="88" width="9.14" style="1" hidden="1"/>
    <col min="89" max="89" width="9.14" style="1" hidden="1"/>
    <col min="90" max="90" width="9.14" style="1" hidden="1"/>
    <col min="91" max="91" width="9.14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21</v>
      </c>
      <c r="AK11" s="32" t="s">
        <v>26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27</v>
      </c>
      <c r="AK13" s="32" t="s">
        <v>25</v>
      </c>
      <c r="AN13" s="34" t="s">
        <v>28</v>
      </c>
      <c r="AR13" s="22"/>
      <c r="BE13" s="31"/>
      <c r="BS13" s="19" t="s">
        <v>6</v>
      </c>
    </row>
    <row r="14">
      <c r="B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N14" s="34" t="s">
        <v>28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29</v>
      </c>
      <c r="AK16" s="32" t="s">
        <v>25</v>
      </c>
      <c r="AN16" s="27" t="s">
        <v>1</v>
      </c>
      <c r="AR16" s="22"/>
      <c r="BE16" s="31"/>
      <c r="BS16" s="19" t="s">
        <v>3</v>
      </c>
    </row>
    <row r="17" s="1" customFormat="1" ht="18.48" customHeight="1">
      <c r="B17" s="22"/>
      <c r="E17" s="27" t="s">
        <v>21</v>
      </c>
      <c r="AK17" s="32" t="s">
        <v>26</v>
      </c>
      <c r="AN17" s="27" t="s">
        <v>1</v>
      </c>
      <c r="AR17" s="22"/>
      <c r="BE17" s="31"/>
      <c r="BS17" s="19" t="s">
        <v>30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31</v>
      </c>
      <c r="AK19" s="32" t="s">
        <v>25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21</v>
      </c>
      <c r="AK20" s="32" t="s">
        <v>26</v>
      </c>
      <c r="AN20" s="27" t="s">
        <v>1</v>
      </c>
      <c r="AR20" s="22"/>
      <c r="BE20" s="31"/>
      <c r="BS20" s="19" t="s">
        <v>3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32</v>
      </c>
      <c r="AR22" s="22"/>
      <c r="BE22" s="31"/>
    </row>
    <row r="23" s="1" customFormat="1" ht="14.4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37</v>
      </c>
      <c r="E29" s="3"/>
      <c r="F29" s="32" t="s">
        <v>38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39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40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41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42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46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47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48</v>
      </c>
      <c r="AI60" s="41"/>
      <c r="AJ60" s="41"/>
      <c r="AK60" s="41"/>
      <c r="AL60" s="41"/>
      <c r="AM60" s="58" t="s">
        <v>49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50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51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48</v>
      </c>
      <c r="AI75" s="41"/>
      <c r="AJ75" s="41"/>
      <c r="AK75" s="41"/>
      <c r="AL75" s="41"/>
      <c r="AM75" s="58" t="s">
        <v>49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Knesl0080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>Parkovací dům Havlíčkova 1, Kroměříž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3. 7. 2019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6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29</v>
      </c>
      <c r="AJ89" s="38"/>
      <c r="AK89" s="38"/>
      <c r="AL89" s="38"/>
      <c r="AM89" s="70" t="str">
        <f>IF(E17="","",E17)</f>
        <v xml:space="preserve"> </v>
      </c>
      <c r="AN89" s="4"/>
      <c r="AO89" s="4"/>
      <c r="AP89" s="4"/>
      <c r="AQ89" s="38"/>
      <c r="AR89" s="39"/>
      <c r="AS89" s="71" t="s">
        <v>53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6" customHeight="1">
      <c r="A90" s="38"/>
      <c r="B90" s="39"/>
      <c r="C90" s="32" t="s">
        <v>27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31</v>
      </c>
      <c r="AJ90" s="38"/>
      <c r="AK90" s="38"/>
      <c r="AL90" s="38"/>
      <c r="AM90" s="70" t="str">
        <f>IF(E20="","",E20)</f>
        <v xml:space="preserve"> 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54</v>
      </c>
      <c r="D92" s="80"/>
      <c r="E92" s="80"/>
      <c r="F92" s="80"/>
      <c r="G92" s="80"/>
      <c r="H92" s="81"/>
      <c r="I92" s="82" t="s">
        <v>55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56</v>
      </c>
      <c r="AH92" s="80"/>
      <c r="AI92" s="80"/>
      <c r="AJ92" s="80"/>
      <c r="AK92" s="80"/>
      <c r="AL92" s="80"/>
      <c r="AM92" s="80"/>
      <c r="AN92" s="82" t="s">
        <v>57</v>
      </c>
      <c r="AO92" s="80"/>
      <c r="AP92" s="84"/>
      <c r="AQ92" s="85" t="s">
        <v>58</v>
      </c>
      <c r="AR92" s="39"/>
      <c r="AS92" s="86" t="s">
        <v>59</v>
      </c>
      <c r="AT92" s="87" t="s">
        <v>60</v>
      </c>
      <c r="AU92" s="87" t="s">
        <v>61</v>
      </c>
      <c r="AV92" s="87" t="s">
        <v>62</v>
      </c>
      <c r="AW92" s="87" t="s">
        <v>63</v>
      </c>
      <c r="AX92" s="87" t="s">
        <v>64</v>
      </c>
      <c r="AY92" s="87" t="s">
        <v>65</v>
      </c>
      <c r="AZ92" s="87" t="s">
        <v>66</v>
      </c>
      <c r="BA92" s="87" t="s">
        <v>67</v>
      </c>
      <c r="BB92" s="87" t="s">
        <v>68</v>
      </c>
      <c r="BC92" s="87" t="s">
        <v>69</v>
      </c>
      <c r="BD92" s="88" t="s">
        <v>70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71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ROUND(AG95,2)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ROUND(AS95,2)</f>
        <v>0</v>
      </c>
      <c r="AT94" s="99">
        <f>ROUND(SUM(AV94:AW94),2)</f>
        <v>0</v>
      </c>
      <c r="AU94" s="100">
        <f>ROUND(AU95,5)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ROUND(AZ95,2)</f>
        <v>0</v>
      </c>
      <c r="BA94" s="99">
        <f>ROUND(BA95,2)</f>
        <v>0</v>
      </c>
      <c r="BB94" s="99">
        <f>ROUND(BB95,2)</f>
        <v>0</v>
      </c>
      <c r="BC94" s="99">
        <f>ROUND(BC95,2)</f>
        <v>0</v>
      </c>
      <c r="BD94" s="101">
        <f>ROUND(BD95,2)</f>
        <v>0</v>
      </c>
      <c r="BE94" s="6"/>
      <c r="BS94" s="102" t="s">
        <v>72</v>
      </c>
      <c r="BT94" s="102" t="s">
        <v>73</v>
      </c>
      <c r="BU94" s="103" t="s">
        <v>74</v>
      </c>
      <c r="BV94" s="102" t="s">
        <v>75</v>
      </c>
      <c r="BW94" s="102" t="s">
        <v>4</v>
      </c>
      <c r="BX94" s="102" t="s">
        <v>76</v>
      </c>
      <c r="CL94" s="102" t="s">
        <v>1</v>
      </c>
    </row>
    <row r="95" s="7" customFormat="1" ht="14.4" customHeight="1">
      <c r="A95" s="104" t="s">
        <v>77</v>
      </c>
      <c r="B95" s="105"/>
      <c r="C95" s="106"/>
      <c r="D95" s="107" t="s">
        <v>78</v>
      </c>
      <c r="E95" s="107"/>
      <c r="F95" s="107"/>
      <c r="G95" s="107"/>
      <c r="H95" s="107"/>
      <c r="I95" s="108"/>
      <c r="J95" s="107" t="s">
        <v>79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'101.1 - SO101.1 Hromadná ...'!J30</f>
        <v>0</v>
      </c>
      <c r="AH95" s="108"/>
      <c r="AI95" s="108"/>
      <c r="AJ95" s="108"/>
      <c r="AK95" s="108"/>
      <c r="AL95" s="108"/>
      <c r="AM95" s="108"/>
      <c r="AN95" s="109">
        <f>SUM(AG95,AT95)</f>
        <v>0</v>
      </c>
      <c r="AO95" s="108"/>
      <c r="AP95" s="108"/>
      <c r="AQ95" s="110" t="s">
        <v>80</v>
      </c>
      <c r="AR95" s="105"/>
      <c r="AS95" s="111">
        <v>0</v>
      </c>
      <c r="AT95" s="112">
        <f>ROUND(SUM(AV95:AW95),2)</f>
        <v>0</v>
      </c>
      <c r="AU95" s="113">
        <f>'101.1 - SO101.1 Hromadná ...'!P135</f>
        <v>0</v>
      </c>
      <c r="AV95" s="112">
        <f>'101.1 - SO101.1 Hromadná ...'!J33</f>
        <v>0</v>
      </c>
      <c r="AW95" s="112">
        <f>'101.1 - SO101.1 Hromadná ...'!J34</f>
        <v>0</v>
      </c>
      <c r="AX95" s="112">
        <f>'101.1 - SO101.1 Hromadná ...'!J35</f>
        <v>0</v>
      </c>
      <c r="AY95" s="112">
        <f>'101.1 - SO101.1 Hromadná ...'!J36</f>
        <v>0</v>
      </c>
      <c r="AZ95" s="112">
        <f>'101.1 - SO101.1 Hromadná ...'!F33</f>
        <v>0</v>
      </c>
      <c r="BA95" s="112">
        <f>'101.1 - SO101.1 Hromadná ...'!F34</f>
        <v>0</v>
      </c>
      <c r="BB95" s="112">
        <f>'101.1 - SO101.1 Hromadná ...'!F35</f>
        <v>0</v>
      </c>
      <c r="BC95" s="112">
        <f>'101.1 - SO101.1 Hromadná ...'!F36</f>
        <v>0</v>
      </c>
      <c r="BD95" s="114">
        <f>'101.1 - SO101.1 Hromadná ...'!F37</f>
        <v>0</v>
      </c>
      <c r="BE95" s="7"/>
      <c r="BT95" s="115" t="s">
        <v>81</v>
      </c>
      <c r="BV95" s="115" t="s">
        <v>75</v>
      </c>
      <c r="BW95" s="115" t="s">
        <v>82</v>
      </c>
      <c r="BX95" s="115" t="s">
        <v>4</v>
      </c>
      <c r="CL95" s="115" t="s">
        <v>1</v>
      </c>
      <c r="CM95" s="115" t="s">
        <v>83</v>
      </c>
    </row>
    <row r="96" s="2" customFormat="1" ht="30" customHeight="1">
      <c r="A96" s="38"/>
      <c r="B96" s="39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9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39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101.1 - SO101.1 Hromadná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style="1" customWidth="1"/>
    <col min="2" max="2" width="1.43" style="1" customWidth="1"/>
    <col min="3" max="3" width="3.57" style="1" customWidth="1"/>
    <col min="4" max="4" width="3.71" style="1" customWidth="1"/>
    <col min="5" max="5" width="14.71" style="1" customWidth="1"/>
    <col min="6" max="6" width="43.57" style="1" customWidth="1"/>
    <col min="7" max="7" width="6" style="1" customWidth="1"/>
    <col min="8" max="8" width="9.86" style="1" customWidth="1"/>
    <col min="9" max="9" width="17.29" style="116" customWidth="1"/>
    <col min="10" max="10" width="17.29" style="1" customWidth="1"/>
    <col min="11" max="11" width="17.29" style="1" customWidth="1"/>
    <col min="12" max="12" width="8" style="1" customWidth="1"/>
    <col min="13" max="13" width="9.29" style="1" hidden="1" customWidth="1"/>
    <col min="14" max="14" width="9.14" style="1" hidden="1"/>
    <col min="15" max="15" width="12.14" style="1" hidden="1" customWidth="1"/>
    <col min="16" max="16" width="12.14" style="1" hidden="1" customWidth="1"/>
    <col min="17" max="17" width="12.14" style="1" hidden="1" customWidth="1"/>
    <col min="18" max="18" width="12.14" style="1" hidden="1" customWidth="1"/>
    <col min="19" max="19" width="12.14" style="1" hidden="1" customWidth="1"/>
    <col min="20" max="20" width="12.14" style="1" hidden="1" customWidth="1"/>
    <col min="21" max="21" width="14" style="1" hidden="1" customWidth="1"/>
    <col min="22" max="22" width="10.57" style="1" customWidth="1"/>
    <col min="23" max="23" width="14" style="1" customWidth="1"/>
    <col min="24" max="24" width="10.57" style="1" customWidth="1"/>
    <col min="25" max="25" width="12.86" style="1" customWidth="1"/>
    <col min="26" max="26" width="9.43" style="1" customWidth="1"/>
    <col min="27" max="27" width="12.86" style="1" customWidth="1"/>
    <col min="28" max="28" width="14" style="1" customWidth="1"/>
    <col min="29" max="29" width="9.43" style="1" customWidth="1"/>
    <col min="30" max="30" width="12.86" style="1" customWidth="1"/>
    <col min="31" max="31" width="14" style="1" customWidth="1"/>
    <col min="44" max="44" width="9.14" style="1" hidden="1"/>
    <col min="45" max="45" width="9.14" style="1" hidden="1"/>
    <col min="46" max="46" width="9.14" style="1" hidden="1"/>
    <col min="47" max="47" width="9.14" style="1" hidden="1"/>
    <col min="48" max="48" width="9.14" style="1" hidden="1"/>
    <col min="49" max="49" width="9.14" style="1" hidden="1"/>
    <col min="50" max="50" width="9.14" style="1" hidden="1"/>
    <col min="51" max="51" width="9.14" style="1" hidden="1"/>
    <col min="52" max="52" width="9.14" style="1" hidden="1"/>
    <col min="53" max="53" width="9.14" style="1" hidden="1"/>
    <col min="54" max="54" width="9.14" style="1" hidden="1"/>
    <col min="55" max="55" width="9.14" style="1" hidden="1"/>
    <col min="56" max="56" width="9.14" style="1" hidden="1"/>
    <col min="57" max="57" width="9.14" style="1" hidden="1"/>
    <col min="58" max="58" width="9.14" style="1" hidden="1"/>
    <col min="59" max="59" width="9.14" style="1" hidden="1"/>
    <col min="60" max="60" width="9.14" style="1" hidden="1"/>
    <col min="61" max="61" width="9.14" style="1" hidden="1"/>
    <col min="62" max="62" width="9.14" style="1" hidden="1"/>
    <col min="63" max="63" width="9.14" style="1" hidden="1"/>
    <col min="64" max="64" width="9.14" style="1" hidden="1"/>
    <col min="65" max="65" width="9.14" style="1" hidden="1"/>
  </cols>
  <sheetData>
    <row r="2" s="1" customFormat="1" ht="36.96" customHeight="1">
      <c r="I2" s="116"/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117"/>
      <c r="J3" s="21"/>
      <c r="K3" s="21"/>
      <c r="L3" s="22"/>
      <c r="AT3" s="19" t="s">
        <v>83</v>
      </c>
    </row>
    <row r="4" s="1" customFormat="1" ht="24.96" customHeight="1">
      <c r="B4" s="22"/>
      <c r="D4" s="23" t="s">
        <v>84</v>
      </c>
      <c r="I4" s="116"/>
      <c r="L4" s="22"/>
      <c r="M4" s="118" t="s">
        <v>10</v>
      </c>
      <c r="AT4" s="19" t="s">
        <v>3</v>
      </c>
    </row>
    <row r="5" s="1" customFormat="1" ht="6.96" customHeight="1">
      <c r="B5" s="22"/>
      <c r="I5" s="116"/>
      <c r="L5" s="22"/>
    </row>
    <row r="6" s="1" customFormat="1" ht="12" customHeight="1">
      <c r="B6" s="22"/>
      <c r="D6" s="32" t="s">
        <v>16</v>
      </c>
      <c r="I6" s="116"/>
      <c r="L6" s="22"/>
    </row>
    <row r="7" s="1" customFormat="1" ht="14.4" customHeight="1">
      <c r="B7" s="22"/>
      <c r="E7" s="119" t="str">
        <f>'Rekapitulace stavby'!K6</f>
        <v>Parkovací dům Havlíčkova 1, Kroměříž</v>
      </c>
      <c r="F7" s="32"/>
      <c r="G7" s="32"/>
      <c r="H7" s="32"/>
      <c r="I7" s="116"/>
      <c r="L7" s="22"/>
    </row>
    <row r="8" s="2" customFormat="1" ht="12" customHeight="1">
      <c r="A8" s="38"/>
      <c r="B8" s="39"/>
      <c r="C8" s="38"/>
      <c r="D8" s="32" t="s">
        <v>85</v>
      </c>
      <c r="E8" s="38"/>
      <c r="F8" s="38"/>
      <c r="G8" s="38"/>
      <c r="H8" s="38"/>
      <c r="I8" s="120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4.4" customHeight="1">
      <c r="A9" s="38"/>
      <c r="B9" s="39"/>
      <c r="C9" s="38"/>
      <c r="D9" s="38"/>
      <c r="E9" s="67" t="s">
        <v>86</v>
      </c>
      <c r="F9" s="38"/>
      <c r="G9" s="38"/>
      <c r="H9" s="38"/>
      <c r="I9" s="120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120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121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121" t="s">
        <v>22</v>
      </c>
      <c r="J12" s="69" t="str">
        <f>'Rekapitulace stavby'!AN8</f>
        <v>3. 7. 2019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120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121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121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120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121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121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120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121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121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120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121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121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120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120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4.4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4"/>
      <c r="J27" s="122"/>
      <c r="K27" s="122"/>
      <c r="L27" s="125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120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126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7" t="s">
        <v>33</v>
      </c>
      <c r="E30" s="38"/>
      <c r="F30" s="38"/>
      <c r="G30" s="38"/>
      <c r="H30" s="38"/>
      <c r="I30" s="120"/>
      <c r="J30" s="96">
        <f>ROUND(J135,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126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128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9" t="s">
        <v>37</v>
      </c>
      <c r="E33" s="32" t="s">
        <v>38</v>
      </c>
      <c r="F33" s="130">
        <f>ROUND((SUM(BE135:BE979)),  2)</f>
        <v>0</v>
      </c>
      <c r="G33" s="38"/>
      <c r="H33" s="38"/>
      <c r="I33" s="131">
        <v>0.20999999999999999</v>
      </c>
      <c r="J33" s="130">
        <f>ROUND(((SUM(BE135:BE979))*I33),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30">
        <f>ROUND((SUM(BF135:BF979)),  2)</f>
        <v>0</v>
      </c>
      <c r="G34" s="38"/>
      <c r="H34" s="38"/>
      <c r="I34" s="131">
        <v>0.14999999999999999</v>
      </c>
      <c r="J34" s="130">
        <f>ROUND(((SUM(BF135:BF979))*I34),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30">
        <f>ROUND((SUM(BG135:BG979)),  2)</f>
        <v>0</v>
      </c>
      <c r="G35" s="38"/>
      <c r="H35" s="38"/>
      <c r="I35" s="131">
        <v>0.20999999999999999</v>
      </c>
      <c r="J35" s="130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30">
        <f>ROUND((SUM(BH135:BH979)),  2)</f>
        <v>0</v>
      </c>
      <c r="G36" s="38"/>
      <c r="H36" s="38"/>
      <c r="I36" s="131">
        <v>0.14999999999999999</v>
      </c>
      <c r="J36" s="130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30">
        <f>ROUND((SUM(BI135:BI979)),  2)</f>
        <v>0</v>
      </c>
      <c r="G37" s="38"/>
      <c r="H37" s="38"/>
      <c r="I37" s="131">
        <v>0</v>
      </c>
      <c r="J37" s="130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120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32"/>
      <c r="D39" s="133" t="s">
        <v>43</v>
      </c>
      <c r="E39" s="81"/>
      <c r="F39" s="81"/>
      <c r="G39" s="134" t="s">
        <v>44</v>
      </c>
      <c r="H39" s="135" t="s">
        <v>45</v>
      </c>
      <c r="I39" s="136"/>
      <c r="J39" s="137">
        <f>SUM(J30:J37)</f>
        <v>0</v>
      </c>
      <c r="K39" s="1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120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I41" s="116"/>
      <c r="L41" s="22"/>
    </row>
    <row r="42" s="1" customFormat="1" ht="14.4" customHeight="1">
      <c r="B42" s="22"/>
      <c r="I42" s="116"/>
      <c r="L42" s="22"/>
    </row>
    <row r="43" s="1" customFormat="1" ht="14.4" customHeight="1">
      <c r="B43" s="22"/>
      <c r="I43" s="116"/>
      <c r="L43" s="22"/>
    </row>
    <row r="44" s="1" customFormat="1" ht="14.4" customHeight="1">
      <c r="B44" s="22"/>
      <c r="I44" s="116"/>
      <c r="L44" s="22"/>
    </row>
    <row r="45" s="1" customFormat="1" ht="14.4" customHeight="1">
      <c r="B45" s="22"/>
      <c r="I45" s="116"/>
      <c r="L45" s="22"/>
    </row>
    <row r="46" s="1" customFormat="1" ht="14.4" customHeight="1">
      <c r="B46" s="22"/>
      <c r="I46" s="116"/>
      <c r="L46" s="22"/>
    </row>
    <row r="47" s="1" customFormat="1" ht="14.4" customHeight="1">
      <c r="B47" s="22"/>
      <c r="I47" s="116"/>
      <c r="L47" s="22"/>
    </row>
    <row r="48" s="1" customFormat="1" ht="14.4" customHeight="1">
      <c r="B48" s="22"/>
      <c r="I48" s="116"/>
      <c r="L48" s="22"/>
    </row>
    <row r="49" s="1" customFormat="1" ht="14.4" customHeight="1">
      <c r="B49" s="22"/>
      <c r="I49" s="116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139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40" t="s">
        <v>49</v>
      </c>
      <c r="G61" s="58" t="s">
        <v>48</v>
      </c>
      <c r="H61" s="41"/>
      <c r="I61" s="141"/>
      <c r="J61" s="142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143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40" t="s">
        <v>49</v>
      </c>
      <c r="G76" s="58" t="s">
        <v>48</v>
      </c>
      <c r="H76" s="41"/>
      <c r="I76" s="141"/>
      <c r="J76" s="142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144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145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87</v>
      </c>
      <c r="D82" s="38"/>
      <c r="E82" s="38"/>
      <c r="F82" s="38"/>
      <c r="G82" s="38"/>
      <c r="H82" s="38"/>
      <c r="I82" s="120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120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120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4.4" customHeight="1">
      <c r="A85" s="38"/>
      <c r="B85" s="39"/>
      <c r="C85" s="38"/>
      <c r="D85" s="38"/>
      <c r="E85" s="119" t="str">
        <f>E7</f>
        <v>Parkovací dům Havlíčkova 1, Kroměříž</v>
      </c>
      <c r="F85" s="32"/>
      <c r="G85" s="32"/>
      <c r="H85" s="32"/>
      <c r="I85" s="120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85</v>
      </c>
      <c r="D86" s="38"/>
      <c r="E86" s="38"/>
      <c r="F86" s="38"/>
      <c r="G86" s="38"/>
      <c r="H86" s="38"/>
      <c r="I86" s="120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4.4" customHeight="1">
      <c r="A87" s="38"/>
      <c r="B87" s="39"/>
      <c r="C87" s="38"/>
      <c r="D87" s="38"/>
      <c r="E87" s="67" t="str">
        <f>E9</f>
        <v>101.1 - SO101.1 Hromadná garáž</v>
      </c>
      <c r="F87" s="38"/>
      <c r="G87" s="38"/>
      <c r="H87" s="38"/>
      <c r="I87" s="120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120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121" t="s">
        <v>22</v>
      </c>
      <c r="J89" s="69" t="str">
        <f>IF(J12="","",J12)</f>
        <v>3. 7. 2019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120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6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121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6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121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120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46" t="s">
        <v>88</v>
      </c>
      <c r="D94" s="132"/>
      <c r="E94" s="132"/>
      <c r="F94" s="132"/>
      <c r="G94" s="132"/>
      <c r="H94" s="132"/>
      <c r="I94" s="147"/>
      <c r="J94" s="148" t="s">
        <v>89</v>
      </c>
      <c r="K94" s="132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120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49" t="s">
        <v>90</v>
      </c>
      <c r="D96" s="38"/>
      <c r="E96" s="38"/>
      <c r="F96" s="38"/>
      <c r="G96" s="38"/>
      <c r="H96" s="38"/>
      <c r="I96" s="120"/>
      <c r="J96" s="96">
        <f>J135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91</v>
      </c>
    </row>
    <row r="97" s="9" customFormat="1" ht="24.96" customHeight="1">
      <c r="A97" s="9"/>
      <c r="B97" s="150"/>
      <c r="C97" s="9"/>
      <c r="D97" s="151" t="s">
        <v>92</v>
      </c>
      <c r="E97" s="152"/>
      <c r="F97" s="152"/>
      <c r="G97" s="152"/>
      <c r="H97" s="152"/>
      <c r="I97" s="153"/>
      <c r="J97" s="154">
        <f>J136</f>
        <v>0</v>
      </c>
      <c r="K97" s="9"/>
      <c r="L97" s="15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5"/>
      <c r="C98" s="10"/>
      <c r="D98" s="156" t="s">
        <v>93</v>
      </c>
      <c r="E98" s="157"/>
      <c r="F98" s="157"/>
      <c r="G98" s="157"/>
      <c r="H98" s="157"/>
      <c r="I98" s="158"/>
      <c r="J98" s="159">
        <f>J137</f>
        <v>0</v>
      </c>
      <c r="K98" s="10"/>
      <c r="L98" s="15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5"/>
      <c r="C99" s="10"/>
      <c r="D99" s="156" t="s">
        <v>94</v>
      </c>
      <c r="E99" s="157"/>
      <c r="F99" s="157"/>
      <c r="G99" s="157"/>
      <c r="H99" s="157"/>
      <c r="I99" s="158"/>
      <c r="J99" s="159">
        <f>J163</f>
        <v>0</v>
      </c>
      <c r="K99" s="10"/>
      <c r="L99" s="15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5"/>
      <c r="C100" s="10"/>
      <c r="D100" s="156" t="s">
        <v>95</v>
      </c>
      <c r="E100" s="157"/>
      <c r="F100" s="157"/>
      <c r="G100" s="157"/>
      <c r="H100" s="157"/>
      <c r="I100" s="158"/>
      <c r="J100" s="159">
        <f>J234</f>
        <v>0</v>
      </c>
      <c r="K100" s="10"/>
      <c r="L100" s="15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5"/>
      <c r="C101" s="10"/>
      <c r="D101" s="156" t="s">
        <v>96</v>
      </c>
      <c r="E101" s="157"/>
      <c r="F101" s="157"/>
      <c r="G101" s="157"/>
      <c r="H101" s="157"/>
      <c r="I101" s="158"/>
      <c r="J101" s="159">
        <f>J263</f>
        <v>0</v>
      </c>
      <c r="K101" s="10"/>
      <c r="L101" s="15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5"/>
      <c r="C102" s="10"/>
      <c r="D102" s="156" t="s">
        <v>97</v>
      </c>
      <c r="E102" s="157"/>
      <c r="F102" s="157"/>
      <c r="G102" s="157"/>
      <c r="H102" s="157"/>
      <c r="I102" s="158"/>
      <c r="J102" s="159">
        <f>J511</f>
        <v>0</v>
      </c>
      <c r="K102" s="10"/>
      <c r="L102" s="15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5"/>
      <c r="C103" s="10"/>
      <c r="D103" s="156" t="s">
        <v>98</v>
      </c>
      <c r="E103" s="157"/>
      <c r="F103" s="157"/>
      <c r="G103" s="157"/>
      <c r="H103" s="157"/>
      <c r="I103" s="158"/>
      <c r="J103" s="159">
        <f>J612</f>
        <v>0</v>
      </c>
      <c r="K103" s="10"/>
      <c r="L103" s="15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5"/>
      <c r="C104" s="10"/>
      <c r="D104" s="156" t="s">
        <v>99</v>
      </c>
      <c r="E104" s="157"/>
      <c r="F104" s="157"/>
      <c r="G104" s="157"/>
      <c r="H104" s="157"/>
      <c r="I104" s="158"/>
      <c r="J104" s="159">
        <f>J619</f>
        <v>0</v>
      </c>
      <c r="K104" s="10"/>
      <c r="L104" s="15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5"/>
      <c r="C105" s="10"/>
      <c r="D105" s="156" t="s">
        <v>100</v>
      </c>
      <c r="E105" s="157"/>
      <c r="F105" s="157"/>
      <c r="G105" s="157"/>
      <c r="H105" s="157"/>
      <c r="I105" s="158"/>
      <c r="J105" s="159">
        <f>J639</f>
        <v>0</v>
      </c>
      <c r="K105" s="10"/>
      <c r="L105" s="15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5"/>
      <c r="C106" s="10"/>
      <c r="D106" s="156" t="s">
        <v>101</v>
      </c>
      <c r="E106" s="157"/>
      <c r="F106" s="157"/>
      <c r="G106" s="157"/>
      <c r="H106" s="157"/>
      <c r="I106" s="158"/>
      <c r="J106" s="159">
        <f>J655</f>
        <v>0</v>
      </c>
      <c r="K106" s="10"/>
      <c r="L106" s="15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50"/>
      <c r="C107" s="9"/>
      <c r="D107" s="151" t="s">
        <v>102</v>
      </c>
      <c r="E107" s="152"/>
      <c r="F107" s="152"/>
      <c r="G107" s="152"/>
      <c r="H107" s="152"/>
      <c r="I107" s="153"/>
      <c r="J107" s="154">
        <f>J657</f>
        <v>0</v>
      </c>
      <c r="K107" s="9"/>
      <c r="L107" s="15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55"/>
      <c r="C108" s="10"/>
      <c r="D108" s="156" t="s">
        <v>103</v>
      </c>
      <c r="E108" s="157"/>
      <c r="F108" s="157"/>
      <c r="G108" s="157"/>
      <c r="H108" s="157"/>
      <c r="I108" s="158"/>
      <c r="J108" s="159">
        <f>J658</f>
        <v>0</v>
      </c>
      <c r="K108" s="10"/>
      <c r="L108" s="15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5"/>
      <c r="C109" s="10"/>
      <c r="D109" s="156" t="s">
        <v>104</v>
      </c>
      <c r="E109" s="157"/>
      <c r="F109" s="157"/>
      <c r="G109" s="157"/>
      <c r="H109" s="157"/>
      <c r="I109" s="158"/>
      <c r="J109" s="159">
        <f>J672</f>
        <v>0</v>
      </c>
      <c r="K109" s="10"/>
      <c r="L109" s="15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5"/>
      <c r="C110" s="10"/>
      <c r="D110" s="156" t="s">
        <v>105</v>
      </c>
      <c r="E110" s="157"/>
      <c r="F110" s="157"/>
      <c r="G110" s="157"/>
      <c r="H110" s="157"/>
      <c r="I110" s="158"/>
      <c r="J110" s="159">
        <f>J784</f>
        <v>0</v>
      </c>
      <c r="K110" s="10"/>
      <c r="L110" s="15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5"/>
      <c r="C111" s="10"/>
      <c r="D111" s="156" t="s">
        <v>106</v>
      </c>
      <c r="E111" s="157"/>
      <c r="F111" s="157"/>
      <c r="G111" s="157"/>
      <c r="H111" s="157"/>
      <c r="I111" s="158"/>
      <c r="J111" s="159">
        <f>J816</f>
        <v>0</v>
      </c>
      <c r="K111" s="10"/>
      <c r="L111" s="15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5"/>
      <c r="C112" s="10"/>
      <c r="D112" s="156" t="s">
        <v>107</v>
      </c>
      <c r="E112" s="157"/>
      <c r="F112" s="157"/>
      <c r="G112" s="157"/>
      <c r="H112" s="157"/>
      <c r="I112" s="158"/>
      <c r="J112" s="159">
        <f>J823</f>
        <v>0</v>
      </c>
      <c r="K112" s="10"/>
      <c r="L112" s="15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5"/>
      <c r="C113" s="10"/>
      <c r="D113" s="156" t="s">
        <v>108</v>
      </c>
      <c r="E113" s="157"/>
      <c r="F113" s="157"/>
      <c r="G113" s="157"/>
      <c r="H113" s="157"/>
      <c r="I113" s="158"/>
      <c r="J113" s="159">
        <f>J854</f>
        <v>0</v>
      </c>
      <c r="K113" s="10"/>
      <c r="L113" s="15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5"/>
      <c r="C114" s="10"/>
      <c r="D114" s="156" t="s">
        <v>109</v>
      </c>
      <c r="E114" s="157"/>
      <c r="F114" s="157"/>
      <c r="G114" s="157"/>
      <c r="H114" s="157"/>
      <c r="I114" s="158"/>
      <c r="J114" s="159">
        <f>J866</f>
        <v>0</v>
      </c>
      <c r="K114" s="10"/>
      <c r="L114" s="15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55"/>
      <c r="C115" s="10"/>
      <c r="D115" s="156" t="s">
        <v>110</v>
      </c>
      <c r="E115" s="157"/>
      <c r="F115" s="157"/>
      <c r="G115" s="157"/>
      <c r="H115" s="157"/>
      <c r="I115" s="158"/>
      <c r="J115" s="159">
        <f>J976</f>
        <v>0</v>
      </c>
      <c r="K115" s="10"/>
      <c r="L115" s="155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8"/>
      <c r="B116" s="39"/>
      <c r="C116" s="38"/>
      <c r="D116" s="38"/>
      <c r="E116" s="38"/>
      <c r="F116" s="38"/>
      <c r="G116" s="38"/>
      <c r="H116" s="38"/>
      <c r="I116" s="120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60"/>
      <c r="C117" s="61"/>
      <c r="D117" s="61"/>
      <c r="E117" s="61"/>
      <c r="F117" s="61"/>
      <c r="G117" s="61"/>
      <c r="H117" s="61"/>
      <c r="I117" s="144"/>
      <c r="J117" s="61"/>
      <c r="K117" s="61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21" s="2" customFormat="1" ht="6.96" customHeight="1">
      <c r="A121" s="38"/>
      <c r="B121" s="62"/>
      <c r="C121" s="63"/>
      <c r="D121" s="63"/>
      <c r="E121" s="63"/>
      <c r="F121" s="63"/>
      <c r="G121" s="63"/>
      <c r="H121" s="63"/>
      <c r="I121" s="145"/>
      <c r="J121" s="63"/>
      <c r="K121" s="63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4.96" customHeight="1">
      <c r="A122" s="38"/>
      <c r="B122" s="39"/>
      <c r="C122" s="23" t="s">
        <v>111</v>
      </c>
      <c r="D122" s="38"/>
      <c r="E122" s="38"/>
      <c r="F122" s="38"/>
      <c r="G122" s="38"/>
      <c r="H122" s="38"/>
      <c r="I122" s="120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38"/>
      <c r="D123" s="38"/>
      <c r="E123" s="38"/>
      <c r="F123" s="38"/>
      <c r="G123" s="38"/>
      <c r="H123" s="38"/>
      <c r="I123" s="120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16</v>
      </c>
      <c r="D124" s="38"/>
      <c r="E124" s="38"/>
      <c r="F124" s="38"/>
      <c r="G124" s="38"/>
      <c r="H124" s="38"/>
      <c r="I124" s="120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4.4" customHeight="1">
      <c r="A125" s="38"/>
      <c r="B125" s="39"/>
      <c r="C125" s="38"/>
      <c r="D125" s="38"/>
      <c r="E125" s="119" t="str">
        <f>E7</f>
        <v>Parkovací dům Havlíčkova 1, Kroměříž</v>
      </c>
      <c r="F125" s="32"/>
      <c r="G125" s="32"/>
      <c r="H125" s="32"/>
      <c r="I125" s="120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85</v>
      </c>
      <c r="D126" s="38"/>
      <c r="E126" s="38"/>
      <c r="F126" s="38"/>
      <c r="G126" s="38"/>
      <c r="H126" s="38"/>
      <c r="I126" s="120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4.4" customHeight="1">
      <c r="A127" s="38"/>
      <c r="B127" s="39"/>
      <c r="C127" s="38"/>
      <c r="D127" s="38"/>
      <c r="E127" s="67" t="str">
        <f>E9</f>
        <v>101.1 - SO101.1 Hromadná garáž</v>
      </c>
      <c r="F127" s="38"/>
      <c r="G127" s="38"/>
      <c r="H127" s="38"/>
      <c r="I127" s="120"/>
      <c r="J127" s="38"/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38"/>
      <c r="D128" s="38"/>
      <c r="E128" s="38"/>
      <c r="F128" s="38"/>
      <c r="G128" s="38"/>
      <c r="H128" s="38"/>
      <c r="I128" s="120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38"/>
      <c r="E129" s="38"/>
      <c r="F129" s="27" t="str">
        <f>F12</f>
        <v xml:space="preserve"> </v>
      </c>
      <c r="G129" s="38"/>
      <c r="H129" s="38"/>
      <c r="I129" s="121" t="s">
        <v>22</v>
      </c>
      <c r="J129" s="69" t="str">
        <f>IF(J12="","",J12)</f>
        <v>3. 7. 2019</v>
      </c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38"/>
      <c r="D130" s="38"/>
      <c r="E130" s="38"/>
      <c r="F130" s="38"/>
      <c r="G130" s="38"/>
      <c r="H130" s="38"/>
      <c r="I130" s="120"/>
      <c r="J130" s="38"/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6" customHeight="1">
      <c r="A131" s="38"/>
      <c r="B131" s="39"/>
      <c r="C131" s="32" t="s">
        <v>24</v>
      </c>
      <c r="D131" s="38"/>
      <c r="E131" s="38"/>
      <c r="F131" s="27" t="str">
        <f>E15</f>
        <v xml:space="preserve"> </v>
      </c>
      <c r="G131" s="38"/>
      <c r="H131" s="38"/>
      <c r="I131" s="121" t="s">
        <v>29</v>
      </c>
      <c r="J131" s="36" t="str">
        <f>E21</f>
        <v xml:space="preserve"> </v>
      </c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6" customHeight="1">
      <c r="A132" s="38"/>
      <c r="B132" s="39"/>
      <c r="C132" s="32" t="s">
        <v>27</v>
      </c>
      <c r="D132" s="38"/>
      <c r="E132" s="38"/>
      <c r="F132" s="27" t="str">
        <f>IF(E18="","",E18)</f>
        <v>Vyplň údaj</v>
      </c>
      <c r="G132" s="38"/>
      <c r="H132" s="38"/>
      <c r="I132" s="121" t="s">
        <v>31</v>
      </c>
      <c r="J132" s="36" t="str">
        <f>E24</f>
        <v xml:space="preserve"> </v>
      </c>
      <c r="K132" s="38"/>
      <c r="L132" s="55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38"/>
      <c r="D133" s="38"/>
      <c r="E133" s="38"/>
      <c r="F133" s="38"/>
      <c r="G133" s="38"/>
      <c r="H133" s="38"/>
      <c r="I133" s="120"/>
      <c r="J133" s="38"/>
      <c r="K133" s="38"/>
      <c r="L133" s="55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160"/>
      <c r="B134" s="161"/>
      <c r="C134" s="162" t="s">
        <v>112</v>
      </c>
      <c r="D134" s="163" t="s">
        <v>58</v>
      </c>
      <c r="E134" s="163" t="s">
        <v>54</v>
      </c>
      <c r="F134" s="163" t="s">
        <v>55</v>
      </c>
      <c r="G134" s="163" t="s">
        <v>113</v>
      </c>
      <c r="H134" s="163" t="s">
        <v>114</v>
      </c>
      <c r="I134" s="164" t="s">
        <v>115</v>
      </c>
      <c r="J134" s="163" t="s">
        <v>89</v>
      </c>
      <c r="K134" s="165" t="s">
        <v>116</v>
      </c>
      <c r="L134" s="166"/>
      <c r="M134" s="86" t="s">
        <v>1</v>
      </c>
      <c r="N134" s="87" t="s">
        <v>37</v>
      </c>
      <c r="O134" s="87" t="s">
        <v>117</v>
      </c>
      <c r="P134" s="87" t="s">
        <v>118</v>
      </c>
      <c r="Q134" s="87" t="s">
        <v>119</v>
      </c>
      <c r="R134" s="87" t="s">
        <v>120</v>
      </c>
      <c r="S134" s="87" t="s">
        <v>121</v>
      </c>
      <c r="T134" s="88" t="s">
        <v>122</v>
      </c>
      <c r="U134" s="160"/>
      <c r="V134" s="160"/>
      <c r="W134" s="160"/>
      <c r="X134" s="160"/>
      <c r="Y134" s="160"/>
      <c r="Z134" s="160"/>
      <c r="AA134" s="160"/>
      <c r="AB134" s="160"/>
      <c r="AC134" s="160"/>
      <c r="AD134" s="160"/>
      <c r="AE134" s="160"/>
    </row>
    <row r="135" s="2" customFormat="1" ht="22.8" customHeight="1">
      <c r="A135" s="38"/>
      <c r="B135" s="39"/>
      <c r="C135" s="93" t="s">
        <v>123</v>
      </c>
      <c r="D135" s="38"/>
      <c r="E135" s="38"/>
      <c r="F135" s="38"/>
      <c r="G135" s="38"/>
      <c r="H135" s="38"/>
      <c r="I135" s="120"/>
      <c r="J135" s="167">
        <f>BK135</f>
        <v>0</v>
      </c>
      <c r="K135" s="38"/>
      <c r="L135" s="39"/>
      <c r="M135" s="89"/>
      <c r="N135" s="73"/>
      <c r="O135" s="90"/>
      <c r="P135" s="168">
        <f>P136+P657</f>
        <v>0</v>
      </c>
      <c r="Q135" s="90"/>
      <c r="R135" s="168">
        <f>R136+R657</f>
        <v>9397.4583405400008</v>
      </c>
      <c r="S135" s="90"/>
      <c r="T135" s="169">
        <f>T136+T657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9" t="s">
        <v>72</v>
      </c>
      <c r="AU135" s="19" t="s">
        <v>91</v>
      </c>
      <c r="BK135" s="170">
        <f>BK136+BK657</f>
        <v>0</v>
      </c>
    </row>
    <row r="136" s="12" customFormat="1" ht="25.92" customHeight="1">
      <c r="A136" s="12"/>
      <c r="B136" s="171"/>
      <c r="C136" s="12"/>
      <c r="D136" s="172" t="s">
        <v>72</v>
      </c>
      <c r="E136" s="173" t="s">
        <v>124</v>
      </c>
      <c r="F136" s="173" t="s">
        <v>124</v>
      </c>
      <c r="G136" s="12"/>
      <c r="H136" s="12"/>
      <c r="I136" s="174"/>
      <c r="J136" s="175">
        <f>BK136</f>
        <v>0</v>
      </c>
      <c r="K136" s="12"/>
      <c r="L136" s="171"/>
      <c r="M136" s="176"/>
      <c r="N136" s="177"/>
      <c r="O136" s="177"/>
      <c r="P136" s="178">
        <f>P137+P163+P234+P263+P511+P612+P619+P639+P655</f>
        <v>0</v>
      </c>
      <c r="Q136" s="177"/>
      <c r="R136" s="178">
        <f>R137+R163+R234+R263+R511+R612+R619+R639+R655</f>
        <v>9220.0245450400016</v>
      </c>
      <c r="S136" s="177"/>
      <c r="T136" s="179">
        <f>T137+T163+T234+T263+T511+T612+T619+T639+T655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72" t="s">
        <v>81</v>
      </c>
      <c r="AT136" s="180" t="s">
        <v>72</v>
      </c>
      <c r="AU136" s="180" t="s">
        <v>73</v>
      </c>
      <c r="AY136" s="172" t="s">
        <v>125</v>
      </c>
      <c r="BK136" s="181">
        <f>BK137+BK163+BK234+BK263+BK511+BK612+BK619+BK639+BK655</f>
        <v>0</v>
      </c>
    </row>
    <row r="137" s="12" customFormat="1" ht="22.8" customHeight="1">
      <c r="A137" s="12"/>
      <c r="B137" s="171"/>
      <c r="C137" s="12"/>
      <c r="D137" s="172" t="s">
        <v>72</v>
      </c>
      <c r="E137" s="182" t="s">
        <v>81</v>
      </c>
      <c r="F137" s="182" t="s">
        <v>126</v>
      </c>
      <c r="G137" s="12"/>
      <c r="H137" s="12"/>
      <c r="I137" s="174"/>
      <c r="J137" s="183">
        <f>BK137</f>
        <v>0</v>
      </c>
      <c r="K137" s="12"/>
      <c r="L137" s="171"/>
      <c r="M137" s="176"/>
      <c r="N137" s="177"/>
      <c r="O137" s="177"/>
      <c r="P137" s="178">
        <f>SUM(P138:P162)</f>
        <v>0</v>
      </c>
      <c r="Q137" s="177"/>
      <c r="R137" s="178">
        <f>SUM(R138:R162)</f>
        <v>84.290000000000006</v>
      </c>
      <c r="S137" s="177"/>
      <c r="T137" s="179">
        <f>SUM(T138:T162)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72" t="s">
        <v>81</v>
      </c>
      <c r="AT137" s="180" t="s">
        <v>72</v>
      </c>
      <c r="AU137" s="180" t="s">
        <v>81</v>
      </c>
      <c r="AY137" s="172" t="s">
        <v>125</v>
      </c>
      <c r="BK137" s="181">
        <f>SUM(BK138:BK162)</f>
        <v>0</v>
      </c>
    </row>
    <row r="138" s="2" customFormat="1" ht="43.2" customHeight="1">
      <c r="A138" s="38"/>
      <c r="B138" s="184"/>
      <c r="C138" s="185" t="s">
        <v>81</v>
      </c>
      <c r="D138" s="185" t="s">
        <v>127</v>
      </c>
      <c r="E138" s="186" t="s">
        <v>128</v>
      </c>
      <c r="F138" s="187" t="s">
        <v>129</v>
      </c>
      <c r="G138" s="188" t="s">
        <v>130</v>
      </c>
      <c r="H138" s="189">
        <v>72.939999999999998</v>
      </c>
      <c r="I138" s="190"/>
      <c r="J138" s="191">
        <f>ROUND(I138*H138,2)</f>
        <v>0</v>
      </c>
      <c r="K138" s="187" t="s">
        <v>131</v>
      </c>
      <c r="L138" s="39"/>
      <c r="M138" s="192" t="s">
        <v>1</v>
      </c>
      <c r="N138" s="193" t="s">
        <v>38</v>
      </c>
      <c r="O138" s="77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96" t="s">
        <v>132</v>
      </c>
      <c r="AT138" s="196" t="s">
        <v>127</v>
      </c>
      <c r="AU138" s="196" t="s">
        <v>83</v>
      </c>
      <c r="AY138" s="19" t="s">
        <v>125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9" t="s">
        <v>81</v>
      </c>
      <c r="BK138" s="197">
        <f>ROUND(I138*H138,2)</f>
        <v>0</v>
      </c>
      <c r="BL138" s="19" t="s">
        <v>132</v>
      </c>
      <c r="BM138" s="196" t="s">
        <v>133</v>
      </c>
    </row>
    <row r="139" s="13" customFormat="1">
      <c r="A139" s="13"/>
      <c r="B139" s="198"/>
      <c r="C139" s="13"/>
      <c r="D139" s="199" t="s">
        <v>134</v>
      </c>
      <c r="E139" s="200" t="s">
        <v>1</v>
      </c>
      <c r="F139" s="201" t="s">
        <v>135</v>
      </c>
      <c r="G139" s="13"/>
      <c r="H139" s="200" t="s">
        <v>1</v>
      </c>
      <c r="I139" s="202"/>
      <c r="J139" s="13"/>
      <c r="K139" s="13"/>
      <c r="L139" s="198"/>
      <c r="M139" s="203"/>
      <c r="N139" s="204"/>
      <c r="O139" s="204"/>
      <c r="P139" s="204"/>
      <c r="Q139" s="204"/>
      <c r="R139" s="204"/>
      <c r="S139" s="204"/>
      <c r="T139" s="20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00" t="s">
        <v>134</v>
      </c>
      <c r="AU139" s="200" t="s">
        <v>83</v>
      </c>
      <c r="AV139" s="13" t="s">
        <v>81</v>
      </c>
      <c r="AW139" s="13" t="s">
        <v>30</v>
      </c>
      <c r="AX139" s="13" t="s">
        <v>73</v>
      </c>
      <c r="AY139" s="200" t="s">
        <v>125</v>
      </c>
    </row>
    <row r="140" s="14" customFormat="1">
      <c r="A140" s="14"/>
      <c r="B140" s="206"/>
      <c r="C140" s="14"/>
      <c r="D140" s="199" t="s">
        <v>134</v>
      </c>
      <c r="E140" s="207" t="s">
        <v>1</v>
      </c>
      <c r="F140" s="208" t="s">
        <v>136</v>
      </c>
      <c r="G140" s="14"/>
      <c r="H140" s="209">
        <v>20.449000000000002</v>
      </c>
      <c r="I140" s="210"/>
      <c r="J140" s="14"/>
      <c r="K140" s="14"/>
      <c r="L140" s="206"/>
      <c r="M140" s="211"/>
      <c r="N140" s="212"/>
      <c r="O140" s="212"/>
      <c r="P140" s="212"/>
      <c r="Q140" s="212"/>
      <c r="R140" s="212"/>
      <c r="S140" s="212"/>
      <c r="T140" s="21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07" t="s">
        <v>134</v>
      </c>
      <c r="AU140" s="207" t="s">
        <v>83</v>
      </c>
      <c r="AV140" s="14" t="s">
        <v>83</v>
      </c>
      <c r="AW140" s="14" t="s">
        <v>30</v>
      </c>
      <c r="AX140" s="14" t="s">
        <v>73</v>
      </c>
      <c r="AY140" s="207" t="s">
        <v>125</v>
      </c>
    </row>
    <row r="141" s="14" customFormat="1">
      <c r="A141" s="14"/>
      <c r="B141" s="206"/>
      <c r="C141" s="14"/>
      <c r="D141" s="199" t="s">
        <v>134</v>
      </c>
      <c r="E141" s="207" t="s">
        <v>1</v>
      </c>
      <c r="F141" s="208" t="s">
        <v>137</v>
      </c>
      <c r="G141" s="14"/>
      <c r="H141" s="209">
        <v>25.109000000000002</v>
      </c>
      <c r="I141" s="210"/>
      <c r="J141" s="14"/>
      <c r="K141" s="14"/>
      <c r="L141" s="206"/>
      <c r="M141" s="211"/>
      <c r="N141" s="212"/>
      <c r="O141" s="212"/>
      <c r="P141" s="212"/>
      <c r="Q141" s="212"/>
      <c r="R141" s="212"/>
      <c r="S141" s="212"/>
      <c r="T141" s="21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07" t="s">
        <v>134</v>
      </c>
      <c r="AU141" s="207" t="s">
        <v>83</v>
      </c>
      <c r="AV141" s="14" t="s">
        <v>83</v>
      </c>
      <c r="AW141" s="14" t="s">
        <v>30</v>
      </c>
      <c r="AX141" s="14" t="s">
        <v>73</v>
      </c>
      <c r="AY141" s="207" t="s">
        <v>125</v>
      </c>
    </row>
    <row r="142" s="14" customFormat="1">
      <c r="A142" s="14"/>
      <c r="B142" s="206"/>
      <c r="C142" s="14"/>
      <c r="D142" s="199" t="s">
        <v>134</v>
      </c>
      <c r="E142" s="207" t="s">
        <v>1</v>
      </c>
      <c r="F142" s="208" t="s">
        <v>138</v>
      </c>
      <c r="G142" s="14"/>
      <c r="H142" s="209">
        <v>27.382000000000001</v>
      </c>
      <c r="I142" s="210"/>
      <c r="J142" s="14"/>
      <c r="K142" s="14"/>
      <c r="L142" s="206"/>
      <c r="M142" s="211"/>
      <c r="N142" s="212"/>
      <c r="O142" s="212"/>
      <c r="P142" s="212"/>
      <c r="Q142" s="212"/>
      <c r="R142" s="212"/>
      <c r="S142" s="212"/>
      <c r="T142" s="21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07" t="s">
        <v>134</v>
      </c>
      <c r="AU142" s="207" t="s">
        <v>83</v>
      </c>
      <c r="AV142" s="14" t="s">
        <v>83</v>
      </c>
      <c r="AW142" s="14" t="s">
        <v>30</v>
      </c>
      <c r="AX142" s="14" t="s">
        <v>73</v>
      </c>
      <c r="AY142" s="207" t="s">
        <v>125</v>
      </c>
    </row>
    <row r="143" s="15" customFormat="1">
      <c r="A143" s="15"/>
      <c r="B143" s="214"/>
      <c r="C143" s="15"/>
      <c r="D143" s="199" t="s">
        <v>134</v>
      </c>
      <c r="E143" s="215" t="s">
        <v>1</v>
      </c>
      <c r="F143" s="216" t="s">
        <v>139</v>
      </c>
      <c r="G143" s="15"/>
      <c r="H143" s="217">
        <v>72.939999999999998</v>
      </c>
      <c r="I143" s="218"/>
      <c r="J143" s="15"/>
      <c r="K143" s="15"/>
      <c r="L143" s="214"/>
      <c r="M143" s="219"/>
      <c r="N143" s="220"/>
      <c r="O143" s="220"/>
      <c r="P143" s="220"/>
      <c r="Q143" s="220"/>
      <c r="R143" s="220"/>
      <c r="S143" s="220"/>
      <c r="T143" s="221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15" t="s">
        <v>134</v>
      </c>
      <c r="AU143" s="215" t="s">
        <v>83</v>
      </c>
      <c r="AV143" s="15" t="s">
        <v>132</v>
      </c>
      <c r="AW143" s="15" t="s">
        <v>30</v>
      </c>
      <c r="AX143" s="15" t="s">
        <v>81</v>
      </c>
      <c r="AY143" s="215" t="s">
        <v>125</v>
      </c>
    </row>
    <row r="144" s="2" customFormat="1" ht="43.2" customHeight="1">
      <c r="A144" s="38"/>
      <c r="B144" s="184"/>
      <c r="C144" s="185" t="s">
        <v>83</v>
      </c>
      <c r="D144" s="185" t="s">
        <v>127</v>
      </c>
      <c r="E144" s="186" t="s">
        <v>140</v>
      </c>
      <c r="F144" s="187" t="s">
        <v>141</v>
      </c>
      <c r="G144" s="188" t="s">
        <v>130</v>
      </c>
      <c r="H144" s="189">
        <v>36.469999999999999</v>
      </c>
      <c r="I144" s="190"/>
      <c r="J144" s="191">
        <f>ROUND(I144*H144,2)</f>
        <v>0</v>
      </c>
      <c r="K144" s="187" t="s">
        <v>131</v>
      </c>
      <c r="L144" s="39"/>
      <c r="M144" s="192" t="s">
        <v>1</v>
      </c>
      <c r="N144" s="193" t="s">
        <v>38</v>
      </c>
      <c r="O144" s="77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6" t="s">
        <v>132</v>
      </c>
      <c r="AT144" s="196" t="s">
        <v>127</v>
      </c>
      <c r="AU144" s="196" t="s">
        <v>83</v>
      </c>
      <c r="AY144" s="19" t="s">
        <v>125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9" t="s">
        <v>81</v>
      </c>
      <c r="BK144" s="197">
        <f>ROUND(I144*H144,2)</f>
        <v>0</v>
      </c>
      <c r="BL144" s="19" t="s">
        <v>132</v>
      </c>
      <c r="BM144" s="196" t="s">
        <v>142</v>
      </c>
    </row>
    <row r="145" s="14" customFormat="1">
      <c r="A145" s="14"/>
      <c r="B145" s="206"/>
      <c r="C145" s="14"/>
      <c r="D145" s="199" t="s">
        <v>134</v>
      </c>
      <c r="E145" s="207" t="s">
        <v>1</v>
      </c>
      <c r="F145" s="208" t="s">
        <v>143</v>
      </c>
      <c r="G145" s="14"/>
      <c r="H145" s="209">
        <v>36.469999999999999</v>
      </c>
      <c r="I145" s="210"/>
      <c r="J145" s="14"/>
      <c r="K145" s="14"/>
      <c r="L145" s="206"/>
      <c r="M145" s="211"/>
      <c r="N145" s="212"/>
      <c r="O145" s="212"/>
      <c r="P145" s="212"/>
      <c r="Q145" s="212"/>
      <c r="R145" s="212"/>
      <c r="S145" s="212"/>
      <c r="T145" s="21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07" t="s">
        <v>134</v>
      </c>
      <c r="AU145" s="207" t="s">
        <v>83</v>
      </c>
      <c r="AV145" s="14" t="s">
        <v>83</v>
      </c>
      <c r="AW145" s="14" t="s">
        <v>30</v>
      </c>
      <c r="AX145" s="14" t="s">
        <v>81</v>
      </c>
      <c r="AY145" s="207" t="s">
        <v>125</v>
      </c>
    </row>
    <row r="146" s="2" customFormat="1" ht="54" customHeight="1">
      <c r="A146" s="38"/>
      <c r="B146" s="184"/>
      <c r="C146" s="185" t="s">
        <v>144</v>
      </c>
      <c r="D146" s="185" t="s">
        <v>127</v>
      </c>
      <c r="E146" s="186" t="s">
        <v>145</v>
      </c>
      <c r="F146" s="187" t="s">
        <v>146</v>
      </c>
      <c r="G146" s="188" t="s">
        <v>130</v>
      </c>
      <c r="H146" s="189">
        <v>404.74200000000002</v>
      </c>
      <c r="I146" s="190"/>
      <c r="J146" s="191">
        <f>ROUND(I146*H146,2)</f>
        <v>0</v>
      </c>
      <c r="K146" s="187" t="s">
        <v>131</v>
      </c>
      <c r="L146" s="39"/>
      <c r="M146" s="192" t="s">
        <v>1</v>
      </c>
      <c r="N146" s="193" t="s">
        <v>38</v>
      </c>
      <c r="O146" s="77"/>
      <c r="P146" s="194">
        <f>O146*H146</f>
        <v>0</v>
      </c>
      <c r="Q146" s="194">
        <v>0</v>
      </c>
      <c r="R146" s="194">
        <f>Q146*H146</f>
        <v>0</v>
      </c>
      <c r="S146" s="194">
        <v>0</v>
      </c>
      <c r="T146" s="19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96" t="s">
        <v>132</v>
      </c>
      <c r="AT146" s="196" t="s">
        <v>127</v>
      </c>
      <c r="AU146" s="196" t="s">
        <v>83</v>
      </c>
      <c r="AY146" s="19" t="s">
        <v>125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9" t="s">
        <v>81</v>
      </c>
      <c r="BK146" s="197">
        <f>ROUND(I146*H146,2)</f>
        <v>0</v>
      </c>
      <c r="BL146" s="19" t="s">
        <v>132</v>
      </c>
      <c r="BM146" s="196" t="s">
        <v>147</v>
      </c>
    </row>
    <row r="147" s="14" customFormat="1">
      <c r="A147" s="14"/>
      <c r="B147" s="206"/>
      <c r="C147" s="14"/>
      <c r="D147" s="199" t="s">
        <v>134</v>
      </c>
      <c r="E147" s="207" t="s">
        <v>1</v>
      </c>
      <c r="F147" s="208" t="s">
        <v>148</v>
      </c>
      <c r="G147" s="14"/>
      <c r="H147" s="209">
        <v>72.939999999999998</v>
      </c>
      <c r="I147" s="210"/>
      <c r="J147" s="14"/>
      <c r="K147" s="14"/>
      <c r="L147" s="206"/>
      <c r="M147" s="211"/>
      <c r="N147" s="212"/>
      <c r="O147" s="212"/>
      <c r="P147" s="212"/>
      <c r="Q147" s="212"/>
      <c r="R147" s="212"/>
      <c r="S147" s="212"/>
      <c r="T147" s="21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07" t="s">
        <v>134</v>
      </c>
      <c r="AU147" s="207" t="s">
        <v>83</v>
      </c>
      <c r="AV147" s="14" t="s">
        <v>83</v>
      </c>
      <c r="AW147" s="14" t="s">
        <v>30</v>
      </c>
      <c r="AX147" s="14" t="s">
        <v>73</v>
      </c>
      <c r="AY147" s="207" t="s">
        <v>125</v>
      </c>
    </row>
    <row r="148" s="14" customFormat="1">
      <c r="A148" s="14"/>
      <c r="B148" s="206"/>
      <c r="C148" s="14"/>
      <c r="D148" s="199" t="s">
        <v>134</v>
      </c>
      <c r="E148" s="207" t="s">
        <v>1</v>
      </c>
      <c r="F148" s="208" t="s">
        <v>149</v>
      </c>
      <c r="G148" s="14"/>
      <c r="H148" s="209">
        <v>331.80200000000002</v>
      </c>
      <c r="I148" s="210"/>
      <c r="J148" s="14"/>
      <c r="K148" s="14"/>
      <c r="L148" s="206"/>
      <c r="M148" s="211"/>
      <c r="N148" s="212"/>
      <c r="O148" s="212"/>
      <c r="P148" s="212"/>
      <c r="Q148" s="212"/>
      <c r="R148" s="212"/>
      <c r="S148" s="212"/>
      <c r="T148" s="21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7" t="s">
        <v>134</v>
      </c>
      <c r="AU148" s="207" t="s">
        <v>83</v>
      </c>
      <c r="AV148" s="14" t="s">
        <v>83</v>
      </c>
      <c r="AW148" s="14" t="s">
        <v>30</v>
      </c>
      <c r="AX148" s="14" t="s">
        <v>73</v>
      </c>
      <c r="AY148" s="207" t="s">
        <v>125</v>
      </c>
    </row>
    <row r="149" s="15" customFormat="1">
      <c r="A149" s="15"/>
      <c r="B149" s="214"/>
      <c r="C149" s="15"/>
      <c r="D149" s="199" t="s">
        <v>134</v>
      </c>
      <c r="E149" s="215" t="s">
        <v>1</v>
      </c>
      <c r="F149" s="216" t="s">
        <v>139</v>
      </c>
      <c r="G149" s="15"/>
      <c r="H149" s="217">
        <v>404.74200000000002</v>
      </c>
      <c r="I149" s="218"/>
      <c r="J149" s="15"/>
      <c r="K149" s="15"/>
      <c r="L149" s="214"/>
      <c r="M149" s="219"/>
      <c r="N149" s="220"/>
      <c r="O149" s="220"/>
      <c r="P149" s="220"/>
      <c r="Q149" s="220"/>
      <c r="R149" s="220"/>
      <c r="S149" s="220"/>
      <c r="T149" s="221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15" t="s">
        <v>134</v>
      </c>
      <c r="AU149" s="215" t="s">
        <v>83</v>
      </c>
      <c r="AV149" s="15" t="s">
        <v>132</v>
      </c>
      <c r="AW149" s="15" t="s">
        <v>30</v>
      </c>
      <c r="AX149" s="15" t="s">
        <v>81</v>
      </c>
      <c r="AY149" s="215" t="s">
        <v>125</v>
      </c>
    </row>
    <row r="150" s="2" customFormat="1" ht="43.2" customHeight="1">
      <c r="A150" s="38"/>
      <c r="B150" s="184"/>
      <c r="C150" s="185" t="s">
        <v>132</v>
      </c>
      <c r="D150" s="185" t="s">
        <v>127</v>
      </c>
      <c r="E150" s="186" t="s">
        <v>150</v>
      </c>
      <c r="F150" s="187" t="s">
        <v>151</v>
      </c>
      <c r="G150" s="188" t="s">
        <v>152</v>
      </c>
      <c r="H150" s="189">
        <v>131.292</v>
      </c>
      <c r="I150" s="190"/>
      <c r="J150" s="191">
        <f>ROUND(I150*H150,2)</f>
        <v>0</v>
      </c>
      <c r="K150" s="187" t="s">
        <v>131</v>
      </c>
      <c r="L150" s="39"/>
      <c r="M150" s="192" t="s">
        <v>1</v>
      </c>
      <c r="N150" s="193" t="s">
        <v>38</v>
      </c>
      <c r="O150" s="77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6" t="s">
        <v>132</v>
      </c>
      <c r="AT150" s="196" t="s">
        <v>127</v>
      </c>
      <c r="AU150" s="196" t="s">
        <v>83</v>
      </c>
      <c r="AY150" s="19" t="s">
        <v>125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9" t="s">
        <v>81</v>
      </c>
      <c r="BK150" s="197">
        <f>ROUND(I150*H150,2)</f>
        <v>0</v>
      </c>
      <c r="BL150" s="19" t="s">
        <v>132</v>
      </c>
      <c r="BM150" s="196" t="s">
        <v>153</v>
      </c>
    </row>
    <row r="151" s="14" customFormat="1">
      <c r="A151" s="14"/>
      <c r="B151" s="206"/>
      <c r="C151" s="14"/>
      <c r="D151" s="199" t="s">
        <v>134</v>
      </c>
      <c r="E151" s="207" t="s">
        <v>1</v>
      </c>
      <c r="F151" s="208" t="s">
        <v>154</v>
      </c>
      <c r="G151" s="14"/>
      <c r="H151" s="209">
        <v>131.292</v>
      </c>
      <c r="I151" s="210"/>
      <c r="J151" s="14"/>
      <c r="K151" s="14"/>
      <c r="L151" s="206"/>
      <c r="M151" s="211"/>
      <c r="N151" s="212"/>
      <c r="O151" s="212"/>
      <c r="P151" s="212"/>
      <c r="Q151" s="212"/>
      <c r="R151" s="212"/>
      <c r="S151" s="212"/>
      <c r="T151" s="21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07" t="s">
        <v>134</v>
      </c>
      <c r="AU151" s="207" t="s">
        <v>83</v>
      </c>
      <c r="AV151" s="14" t="s">
        <v>83</v>
      </c>
      <c r="AW151" s="14" t="s">
        <v>30</v>
      </c>
      <c r="AX151" s="14" t="s">
        <v>81</v>
      </c>
      <c r="AY151" s="207" t="s">
        <v>125</v>
      </c>
    </row>
    <row r="152" s="2" customFormat="1" ht="43.2" customHeight="1">
      <c r="A152" s="38"/>
      <c r="B152" s="184"/>
      <c r="C152" s="185" t="s">
        <v>155</v>
      </c>
      <c r="D152" s="185" t="s">
        <v>127</v>
      </c>
      <c r="E152" s="186" t="s">
        <v>156</v>
      </c>
      <c r="F152" s="187" t="s">
        <v>157</v>
      </c>
      <c r="G152" s="188" t="s">
        <v>130</v>
      </c>
      <c r="H152" s="189">
        <v>42.145000000000003</v>
      </c>
      <c r="I152" s="190"/>
      <c r="J152" s="191">
        <f>ROUND(I152*H152,2)</f>
        <v>0</v>
      </c>
      <c r="K152" s="187" t="s">
        <v>131</v>
      </c>
      <c r="L152" s="39"/>
      <c r="M152" s="192" t="s">
        <v>1</v>
      </c>
      <c r="N152" s="193" t="s">
        <v>38</v>
      </c>
      <c r="O152" s="77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6" t="s">
        <v>132</v>
      </c>
      <c r="AT152" s="196" t="s">
        <v>127</v>
      </c>
      <c r="AU152" s="196" t="s">
        <v>83</v>
      </c>
      <c r="AY152" s="19" t="s">
        <v>125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9" t="s">
        <v>81</v>
      </c>
      <c r="BK152" s="197">
        <f>ROUND(I152*H152,2)</f>
        <v>0</v>
      </c>
      <c r="BL152" s="19" t="s">
        <v>132</v>
      </c>
      <c r="BM152" s="196" t="s">
        <v>158</v>
      </c>
    </row>
    <row r="153" s="14" customFormat="1">
      <c r="A153" s="14"/>
      <c r="B153" s="206"/>
      <c r="C153" s="14"/>
      <c r="D153" s="199" t="s">
        <v>134</v>
      </c>
      <c r="E153" s="207" t="s">
        <v>1</v>
      </c>
      <c r="F153" s="208" t="s">
        <v>159</v>
      </c>
      <c r="G153" s="14"/>
      <c r="H153" s="209">
        <v>42.145000000000003</v>
      </c>
      <c r="I153" s="210"/>
      <c r="J153" s="14"/>
      <c r="K153" s="14"/>
      <c r="L153" s="206"/>
      <c r="M153" s="211"/>
      <c r="N153" s="212"/>
      <c r="O153" s="212"/>
      <c r="P153" s="212"/>
      <c r="Q153" s="212"/>
      <c r="R153" s="212"/>
      <c r="S153" s="212"/>
      <c r="T153" s="21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07" t="s">
        <v>134</v>
      </c>
      <c r="AU153" s="207" t="s">
        <v>83</v>
      </c>
      <c r="AV153" s="14" t="s">
        <v>83</v>
      </c>
      <c r="AW153" s="14" t="s">
        <v>30</v>
      </c>
      <c r="AX153" s="14" t="s">
        <v>81</v>
      </c>
      <c r="AY153" s="207" t="s">
        <v>125</v>
      </c>
    </row>
    <row r="154" s="2" customFormat="1" ht="14.4" customHeight="1">
      <c r="A154" s="38"/>
      <c r="B154" s="184"/>
      <c r="C154" s="222" t="s">
        <v>160</v>
      </c>
      <c r="D154" s="222" t="s">
        <v>161</v>
      </c>
      <c r="E154" s="223" t="s">
        <v>162</v>
      </c>
      <c r="F154" s="224" t="s">
        <v>163</v>
      </c>
      <c r="G154" s="225" t="s">
        <v>152</v>
      </c>
      <c r="H154" s="226">
        <v>84.290000000000006</v>
      </c>
      <c r="I154" s="227"/>
      <c r="J154" s="228">
        <f>ROUND(I154*H154,2)</f>
        <v>0</v>
      </c>
      <c r="K154" s="224" t="s">
        <v>131</v>
      </c>
      <c r="L154" s="229"/>
      <c r="M154" s="230" t="s">
        <v>1</v>
      </c>
      <c r="N154" s="231" t="s">
        <v>38</v>
      </c>
      <c r="O154" s="77"/>
      <c r="P154" s="194">
        <f>O154*H154</f>
        <v>0</v>
      </c>
      <c r="Q154" s="194">
        <v>1</v>
      </c>
      <c r="R154" s="194">
        <f>Q154*H154</f>
        <v>84.290000000000006</v>
      </c>
      <c r="S154" s="194">
        <v>0</v>
      </c>
      <c r="T154" s="19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6" t="s">
        <v>164</v>
      </c>
      <c r="AT154" s="196" t="s">
        <v>161</v>
      </c>
      <c r="AU154" s="196" t="s">
        <v>83</v>
      </c>
      <c r="AY154" s="19" t="s">
        <v>125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9" t="s">
        <v>81</v>
      </c>
      <c r="BK154" s="197">
        <f>ROUND(I154*H154,2)</f>
        <v>0</v>
      </c>
      <c r="BL154" s="19" t="s">
        <v>132</v>
      </c>
      <c r="BM154" s="196" t="s">
        <v>165</v>
      </c>
    </row>
    <row r="155" s="14" customFormat="1">
      <c r="A155" s="14"/>
      <c r="B155" s="206"/>
      <c r="C155" s="14"/>
      <c r="D155" s="199" t="s">
        <v>134</v>
      </c>
      <c r="E155" s="207" t="s">
        <v>1</v>
      </c>
      <c r="F155" s="208" t="s">
        <v>166</v>
      </c>
      <c r="G155" s="14"/>
      <c r="H155" s="209">
        <v>84.290000000000006</v>
      </c>
      <c r="I155" s="210"/>
      <c r="J155" s="14"/>
      <c r="K155" s="14"/>
      <c r="L155" s="206"/>
      <c r="M155" s="211"/>
      <c r="N155" s="212"/>
      <c r="O155" s="212"/>
      <c r="P155" s="212"/>
      <c r="Q155" s="212"/>
      <c r="R155" s="212"/>
      <c r="S155" s="212"/>
      <c r="T155" s="21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07" t="s">
        <v>134</v>
      </c>
      <c r="AU155" s="207" t="s">
        <v>83</v>
      </c>
      <c r="AV155" s="14" t="s">
        <v>83</v>
      </c>
      <c r="AW155" s="14" t="s">
        <v>30</v>
      </c>
      <c r="AX155" s="14" t="s">
        <v>81</v>
      </c>
      <c r="AY155" s="207" t="s">
        <v>125</v>
      </c>
    </row>
    <row r="156" s="2" customFormat="1" ht="54" customHeight="1">
      <c r="A156" s="38"/>
      <c r="B156" s="184"/>
      <c r="C156" s="185" t="s">
        <v>167</v>
      </c>
      <c r="D156" s="185" t="s">
        <v>127</v>
      </c>
      <c r="E156" s="186" t="s">
        <v>168</v>
      </c>
      <c r="F156" s="187" t="s">
        <v>169</v>
      </c>
      <c r="G156" s="188" t="s">
        <v>130</v>
      </c>
      <c r="H156" s="189">
        <v>331.80200000000002</v>
      </c>
      <c r="I156" s="190"/>
      <c r="J156" s="191">
        <f>ROUND(I156*H156,2)</f>
        <v>0</v>
      </c>
      <c r="K156" s="187" t="s">
        <v>131</v>
      </c>
      <c r="L156" s="39"/>
      <c r="M156" s="192" t="s">
        <v>1</v>
      </c>
      <c r="N156" s="193" t="s">
        <v>38</v>
      </c>
      <c r="O156" s="77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6" t="s">
        <v>132</v>
      </c>
      <c r="AT156" s="196" t="s">
        <v>127</v>
      </c>
      <c r="AU156" s="196" t="s">
        <v>83</v>
      </c>
      <c r="AY156" s="19" t="s">
        <v>125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9" t="s">
        <v>81</v>
      </c>
      <c r="BK156" s="197">
        <f>ROUND(I156*H156,2)</f>
        <v>0</v>
      </c>
      <c r="BL156" s="19" t="s">
        <v>132</v>
      </c>
      <c r="BM156" s="196" t="s">
        <v>170</v>
      </c>
    </row>
    <row r="157" s="14" customFormat="1">
      <c r="A157" s="14"/>
      <c r="B157" s="206"/>
      <c r="C157" s="14"/>
      <c r="D157" s="199" t="s">
        <v>134</v>
      </c>
      <c r="E157" s="207" t="s">
        <v>1</v>
      </c>
      <c r="F157" s="208" t="s">
        <v>171</v>
      </c>
      <c r="G157" s="14"/>
      <c r="H157" s="209">
        <v>129.846</v>
      </c>
      <c r="I157" s="210"/>
      <c r="J157" s="14"/>
      <c r="K157" s="14"/>
      <c r="L157" s="206"/>
      <c r="M157" s="211"/>
      <c r="N157" s="212"/>
      <c r="O157" s="212"/>
      <c r="P157" s="212"/>
      <c r="Q157" s="212"/>
      <c r="R157" s="212"/>
      <c r="S157" s="212"/>
      <c r="T157" s="21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07" t="s">
        <v>134</v>
      </c>
      <c r="AU157" s="207" t="s">
        <v>83</v>
      </c>
      <c r="AV157" s="14" t="s">
        <v>83</v>
      </c>
      <c r="AW157" s="14" t="s">
        <v>30</v>
      </c>
      <c r="AX157" s="14" t="s">
        <v>73</v>
      </c>
      <c r="AY157" s="207" t="s">
        <v>125</v>
      </c>
    </row>
    <row r="158" s="14" customFormat="1">
      <c r="A158" s="14"/>
      <c r="B158" s="206"/>
      <c r="C158" s="14"/>
      <c r="D158" s="199" t="s">
        <v>134</v>
      </c>
      <c r="E158" s="207" t="s">
        <v>1</v>
      </c>
      <c r="F158" s="208" t="s">
        <v>172</v>
      </c>
      <c r="G158" s="14"/>
      <c r="H158" s="209">
        <v>60.893999999999998</v>
      </c>
      <c r="I158" s="210"/>
      <c r="J158" s="14"/>
      <c r="K158" s="14"/>
      <c r="L158" s="206"/>
      <c r="M158" s="211"/>
      <c r="N158" s="212"/>
      <c r="O158" s="212"/>
      <c r="P158" s="212"/>
      <c r="Q158" s="212"/>
      <c r="R158" s="212"/>
      <c r="S158" s="212"/>
      <c r="T158" s="21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07" t="s">
        <v>134</v>
      </c>
      <c r="AU158" s="207" t="s">
        <v>83</v>
      </c>
      <c r="AV158" s="14" t="s">
        <v>83</v>
      </c>
      <c r="AW158" s="14" t="s">
        <v>30</v>
      </c>
      <c r="AX158" s="14" t="s">
        <v>73</v>
      </c>
      <c r="AY158" s="207" t="s">
        <v>125</v>
      </c>
    </row>
    <row r="159" s="14" customFormat="1">
      <c r="A159" s="14"/>
      <c r="B159" s="206"/>
      <c r="C159" s="14"/>
      <c r="D159" s="199" t="s">
        <v>134</v>
      </c>
      <c r="E159" s="207" t="s">
        <v>1</v>
      </c>
      <c r="F159" s="208" t="s">
        <v>173</v>
      </c>
      <c r="G159" s="14"/>
      <c r="H159" s="209">
        <v>141.06200000000001</v>
      </c>
      <c r="I159" s="210"/>
      <c r="J159" s="14"/>
      <c r="K159" s="14"/>
      <c r="L159" s="206"/>
      <c r="M159" s="211"/>
      <c r="N159" s="212"/>
      <c r="O159" s="212"/>
      <c r="P159" s="212"/>
      <c r="Q159" s="212"/>
      <c r="R159" s="212"/>
      <c r="S159" s="212"/>
      <c r="T159" s="21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07" t="s">
        <v>134</v>
      </c>
      <c r="AU159" s="207" t="s">
        <v>83</v>
      </c>
      <c r="AV159" s="14" t="s">
        <v>83</v>
      </c>
      <c r="AW159" s="14" t="s">
        <v>30</v>
      </c>
      <c r="AX159" s="14" t="s">
        <v>73</v>
      </c>
      <c r="AY159" s="207" t="s">
        <v>125</v>
      </c>
    </row>
    <row r="160" s="15" customFormat="1">
      <c r="A160" s="15"/>
      <c r="B160" s="214"/>
      <c r="C160" s="15"/>
      <c r="D160" s="199" t="s">
        <v>134</v>
      </c>
      <c r="E160" s="215" t="s">
        <v>1</v>
      </c>
      <c r="F160" s="216" t="s">
        <v>139</v>
      </c>
      <c r="G160" s="15"/>
      <c r="H160" s="217">
        <v>331.80200000000002</v>
      </c>
      <c r="I160" s="218"/>
      <c r="J160" s="15"/>
      <c r="K160" s="15"/>
      <c r="L160" s="214"/>
      <c r="M160" s="219"/>
      <c r="N160" s="220"/>
      <c r="O160" s="220"/>
      <c r="P160" s="220"/>
      <c r="Q160" s="220"/>
      <c r="R160" s="220"/>
      <c r="S160" s="220"/>
      <c r="T160" s="221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15" t="s">
        <v>134</v>
      </c>
      <c r="AU160" s="215" t="s">
        <v>83</v>
      </c>
      <c r="AV160" s="15" t="s">
        <v>132</v>
      </c>
      <c r="AW160" s="15" t="s">
        <v>30</v>
      </c>
      <c r="AX160" s="15" t="s">
        <v>81</v>
      </c>
      <c r="AY160" s="215" t="s">
        <v>125</v>
      </c>
    </row>
    <row r="161" s="2" customFormat="1" ht="21.6" customHeight="1">
      <c r="A161" s="38"/>
      <c r="B161" s="184"/>
      <c r="C161" s="185" t="s">
        <v>164</v>
      </c>
      <c r="D161" s="185" t="s">
        <v>127</v>
      </c>
      <c r="E161" s="186" t="s">
        <v>174</v>
      </c>
      <c r="F161" s="187" t="s">
        <v>175</v>
      </c>
      <c r="G161" s="188" t="s">
        <v>176</v>
      </c>
      <c r="H161" s="189">
        <v>2114.1439999999998</v>
      </c>
      <c r="I161" s="190"/>
      <c r="J161" s="191">
        <f>ROUND(I161*H161,2)</f>
        <v>0</v>
      </c>
      <c r="K161" s="187" t="s">
        <v>131</v>
      </c>
      <c r="L161" s="39"/>
      <c r="M161" s="192" t="s">
        <v>1</v>
      </c>
      <c r="N161" s="193" t="s">
        <v>38</v>
      </c>
      <c r="O161" s="77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96" t="s">
        <v>132</v>
      </c>
      <c r="AT161" s="196" t="s">
        <v>127</v>
      </c>
      <c r="AU161" s="196" t="s">
        <v>83</v>
      </c>
      <c r="AY161" s="19" t="s">
        <v>125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9" t="s">
        <v>81</v>
      </c>
      <c r="BK161" s="197">
        <f>ROUND(I161*H161,2)</f>
        <v>0</v>
      </c>
      <c r="BL161" s="19" t="s">
        <v>132</v>
      </c>
      <c r="BM161" s="196" t="s">
        <v>177</v>
      </c>
    </row>
    <row r="162" s="14" customFormat="1">
      <c r="A162" s="14"/>
      <c r="B162" s="206"/>
      <c r="C162" s="14"/>
      <c r="D162" s="199" t="s">
        <v>134</v>
      </c>
      <c r="E162" s="207" t="s">
        <v>1</v>
      </c>
      <c r="F162" s="208" t="s">
        <v>178</v>
      </c>
      <c r="G162" s="14"/>
      <c r="H162" s="209">
        <v>2114.1439999999998</v>
      </c>
      <c r="I162" s="210"/>
      <c r="J162" s="14"/>
      <c r="K162" s="14"/>
      <c r="L162" s="206"/>
      <c r="M162" s="211"/>
      <c r="N162" s="212"/>
      <c r="O162" s="212"/>
      <c r="P162" s="212"/>
      <c r="Q162" s="212"/>
      <c r="R162" s="212"/>
      <c r="S162" s="212"/>
      <c r="T162" s="21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07" t="s">
        <v>134</v>
      </c>
      <c r="AU162" s="207" t="s">
        <v>83</v>
      </c>
      <c r="AV162" s="14" t="s">
        <v>83</v>
      </c>
      <c r="AW162" s="14" t="s">
        <v>30</v>
      </c>
      <c r="AX162" s="14" t="s">
        <v>81</v>
      </c>
      <c r="AY162" s="207" t="s">
        <v>125</v>
      </c>
    </row>
    <row r="163" s="12" customFormat="1" ht="22.8" customHeight="1">
      <c r="A163" s="12"/>
      <c r="B163" s="171"/>
      <c r="C163" s="12"/>
      <c r="D163" s="172" t="s">
        <v>72</v>
      </c>
      <c r="E163" s="182" t="s">
        <v>83</v>
      </c>
      <c r="F163" s="182" t="s">
        <v>179</v>
      </c>
      <c r="G163" s="12"/>
      <c r="H163" s="12"/>
      <c r="I163" s="174"/>
      <c r="J163" s="183">
        <f>BK163</f>
        <v>0</v>
      </c>
      <c r="K163" s="12"/>
      <c r="L163" s="171"/>
      <c r="M163" s="176"/>
      <c r="N163" s="177"/>
      <c r="O163" s="177"/>
      <c r="P163" s="178">
        <f>SUM(P164:P233)</f>
        <v>0</v>
      </c>
      <c r="Q163" s="177"/>
      <c r="R163" s="178">
        <f>SUM(R164:R233)</f>
        <v>5062.1073416600002</v>
      </c>
      <c r="S163" s="177"/>
      <c r="T163" s="179">
        <f>SUM(T164:T233)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72" t="s">
        <v>81</v>
      </c>
      <c r="AT163" s="180" t="s">
        <v>72</v>
      </c>
      <c r="AU163" s="180" t="s">
        <v>81</v>
      </c>
      <c r="AY163" s="172" t="s">
        <v>125</v>
      </c>
      <c r="BK163" s="181">
        <f>SUM(BK164:BK233)</f>
        <v>0</v>
      </c>
    </row>
    <row r="164" s="2" customFormat="1" ht="32.4" customHeight="1">
      <c r="A164" s="38"/>
      <c r="B164" s="184"/>
      <c r="C164" s="185" t="s">
        <v>180</v>
      </c>
      <c r="D164" s="185" t="s">
        <v>127</v>
      </c>
      <c r="E164" s="186" t="s">
        <v>181</v>
      </c>
      <c r="F164" s="187" t="s">
        <v>182</v>
      </c>
      <c r="G164" s="188" t="s">
        <v>183</v>
      </c>
      <c r="H164" s="189">
        <v>6</v>
      </c>
      <c r="I164" s="190"/>
      <c r="J164" s="191">
        <f>ROUND(I164*H164,2)</f>
        <v>0</v>
      </c>
      <c r="K164" s="187" t="s">
        <v>1</v>
      </c>
      <c r="L164" s="39"/>
      <c r="M164" s="192" t="s">
        <v>1</v>
      </c>
      <c r="N164" s="193" t="s">
        <v>38</v>
      </c>
      <c r="O164" s="77"/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6" t="s">
        <v>132</v>
      </c>
      <c r="AT164" s="196" t="s">
        <v>127</v>
      </c>
      <c r="AU164" s="196" t="s">
        <v>83</v>
      </c>
      <c r="AY164" s="19" t="s">
        <v>125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9" t="s">
        <v>81</v>
      </c>
      <c r="BK164" s="197">
        <f>ROUND(I164*H164,2)</f>
        <v>0</v>
      </c>
      <c r="BL164" s="19" t="s">
        <v>132</v>
      </c>
      <c r="BM164" s="196" t="s">
        <v>184</v>
      </c>
    </row>
    <row r="165" s="2" customFormat="1" ht="32.4" customHeight="1">
      <c r="A165" s="38"/>
      <c r="B165" s="184"/>
      <c r="C165" s="185" t="s">
        <v>185</v>
      </c>
      <c r="D165" s="185" t="s">
        <v>127</v>
      </c>
      <c r="E165" s="186" t="s">
        <v>186</v>
      </c>
      <c r="F165" s="187" t="s">
        <v>187</v>
      </c>
      <c r="G165" s="188" t="s">
        <v>183</v>
      </c>
      <c r="H165" s="189">
        <v>6</v>
      </c>
      <c r="I165" s="190"/>
      <c r="J165" s="191">
        <f>ROUND(I165*H165,2)</f>
        <v>0</v>
      </c>
      <c r="K165" s="187" t="s">
        <v>1</v>
      </c>
      <c r="L165" s="39"/>
      <c r="M165" s="192" t="s">
        <v>1</v>
      </c>
      <c r="N165" s="193" t="s">
        <v>38</v>
      </c>
      <c r="O165" s="77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96" t="s">
        <v>132</v>
      </c>
      <c r="AT165" s="196" t="s">
        <v>127</v>
      </c>
      <c r="AU165" s="196" t="s">
        <v>83</v>
      </c>
      <c r="AY165" s="19" t="s">
        <v>125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9" t="s">
        <v>81</v>
      </c>
      <c r="BK165" s="197">
        <f>ROUND(I165*H165,2)</f>
        <v>0</v>
      </c>
      <c r="BL165" s="19" t="s">
        <v>132</v>
      </c>
      <c r="BM165" s="196" t="s">
        <v>188</v>
      </c>
    </row>
    <row r="166" s="2" customFormat="1" ht="43.2" customHeight="1">
      <c r="A166" s="38"/>
      <c r="B166" s="184"/>
      <c r="C166" s="185" t="s">
        <v>189</v>
      </c>
      <c r="D166" s="185" t="s">
        <v>127</v>
      </c>
      <c r="E166" s="186" t="s">
        <v>190</v>
      </c>
      <c r="F166" s="187" t="s">
        <v>191</v>
      </c>
      <c r="G166" s="188" t="s">
        <v>130</v>
      </c>
      <c r="H166" s="189">
        <v>86.203000000000003</v>
      </c>
      <c r="I166" s="190"/>
      <c r="J166" s="191">
        <f>ROUND(I166*H166,2)</f>
        <v>0</v>
      </c>
      <c r="K166" s="187" t="s">
        <v>131</v>
      </c>
      <c r="L166" s="39"/>
      <c r="M166" s="192" t="s">
        <v>1</v>
      </c>
      <c r="N166" s="193" t="s">
        <v>38</v>
      </c>
      <c r="O166" s="77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96" t="s">
        <v>132</v>
      </c>
      <c r="AT166" s="196" t="s">
        <v>127</v>
      </c>
      <c r="AU166" s="196" t="s">
        <v>83</v>
      </c>
      <c r="AY166" s="19" t="s">
        <v>125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9" t="s">
        <v>81</v>
      </c>
      <c r="BK166" s="197">
        <f>ROUND(I166*H166,2)</f>
        <v>0</v>
      </c>
      <c r="BL166" s="19" t="s">
        <v>132</v>
      </c>
      <c r="BM166" s="196" t="s">
        <v>192</v>
      </c>
    </row>
    <row r="167" s="14" customFormat="1">
      <c r="A167" s="14"/>
      <c r="B167" s="206"/>
      <c r="C167" s="14"/>
      <c r="D167" s="199" t="s">
        <v>134</v>
      </c>
      <c r="E167" s="207" t="s">
        <v>1</v>
      </c>
      <c r="F167" s="208" t="s">
        <v>193</v>
      </c>
      <c r="G167" s="14"/>
      <c r="H167" s="209">
        <v>26.992000000000001</v>
      </c>
      <c r="I167" s="210"/>
      <c r="J167" s="14"/>
      <c r="K167" s="14"/>
      <c r="L167" s="206"/>
      <c r="M167" s="211"/>
      <c r="N167" s="212"/>
      <c r="O167" s="212"/>
      <c r="P167" s="212"/>
      <c r="Q167" s="212"/>
      <c r="R167" s="212"/>
      <c r="S167" s="212"/>
      <c r="T167" s="21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07" t="s">
        <v>134</v>
      </c>
      <c r="AU167" s="207" t="s">
        <v>83</v>
      </c>
      <c r="AV167" s="14" t="s">
        <v>83</v>
      </c>
      <c r="AW167" s="14" t="s">
        <v>30</v>
      </c>
      <c r="AX167" s="14" t="s">
        <v>73</v>
      </c>
      <c r="AY167" s="207" t="s">
        <v>125</v>
      </c>
    </row>
    <row r="168" s="14" customFormat="1">
      <c r="A168" s="14"/>
      <c r="B168" s="206"/>
      <c r="C168" s="14"/>
      <c r="D168" s="199" t="s">
        <v>134</v>
      </c>
      <c r="E168" s="207" t="s">
        <v>1</v>
      </c>
      <c r="F168" s="208" t="s">
        <v>194</v>
      </c>
      <c r="G168" s="14"/>
      <c r="H168" s="209">
        <v>8.3000000000000007</v>
      </c>
      <c r="I168" s="210"/>
      <c r="J168" s="14"/>
      <c r="K168" s="14"/>
      <c r="L168" s="206"/>
      <c r="M168" s="211"/>
      <c r="N168" s="212"/>
      <c r="O168" s="212"/>
      <c r="P168" s="212"/>
      <c r="Q168" s="212"/>
      <c r="R168" s="212"/>
      <c r="S168" s="212"/>
      <c r="T168" s="21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07" t="s">
        <v>134</v>
      </c>
      <c r="AU168" s="207" t="s">
        <v>83</v>
      </c>
      <c r="AV168" s="14" t="s">
        <v>83</v>
      </c>
      <c r="AW168" s="14" t="s">
        <v>30</v>
      </c>
      <c r="AX168" s="14" t="s">
        <v>73</v>
      </c>
      <c r="AY168" s="207" t="s">
        <v>125</v>
      </c>
    </row>
    <row r="169" s="14" customFormat="1">
      <c r="A169" s="14"/>
      <c r="B169" s="206"/>
      <c r="C169" s="14"/>
      <c r="D169" s="199" t="s">
        <v>134</v>
      </c>
      <c r="E169" s="207" t="s">
        <v>1</v>
      </c>
      <c r="F169" s="208" t="s">
        <v>195</v>
      </c>
      <c r="G169" s="14"/>
      <c r="H169" s="209">
        <v>27.728999999999999</v>
      </c>
      <c r="I169" s="210"/>
      <c r="J169" s="14"/>
      <c r="K169" s="14"/>
      <c r="L169" s="206"/>
      <c r="M169" s="211"/>
      <c r="N169" s="212"/>
      <c r="O169" s="212"/>
      <c r="P169" s="212"/>
      <c r="Q169" s="212"/>
      <c r="R169" s="212"/>
      <c r="S169" s="212"/>
      <c r="T169" s="21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07" t="s">
        <v>134</v>
      </c>
      <c r="AU169" s="207" t="s">
        <v>83</v>
      </c>
      <c r="AV169" s="14" t="s">
        <v>83</v>
      </c>
      <c r="AW169" s="14" t="s">
        <v>30</v>
      </c>
      <c r="AX169" s="14" t="s">
        <v>73</v>
      </c>
      <c r="AY169" s="207" t="s">
        <v>125</v>
      </c>
    </row>
    <row r="170" s="14" customFormat="1">
      <c r="A170" s="14"/>
      <c r="B170" s="206"/>
      <c r="C170" s="14"/>
      <c r="D170" s="199" t="s">
        <v>134</v>
      </c>
      <c r="E170" s="207" t="s">
        <v>1</v>
      </c>
      <c r="F170" s="208" t="s">
        <v>196</v>
      </c>
      <c r="G170" s="14"/>
      <c r="H170" s="209">
        <v>9.2620000000000005</v>
      </c>
      <c r="I170" s="210"/>
      <c r="J170" s="14"/>
      <c r="K170" s="14"/>
      <c r="L170" s="206"/>
      <c r="M170" s="211"/>
      <c r="N170" s="212"/>
      <c r="O170" s="212"/>
      <c r="P170" s="212"/>
      <c r="Q170" s="212"/>
      <c r="R170" s="212"/>
      <c r="S170" s="212"/>
      <c r="T170" s="21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07" t="s">
        <v>134</v>
      </c>
      <c r="AU170" s="207" t="s">
        <v>83</v>
      </c>
      <c r="AV170" s="14" t="s">
        <v>83</v>
      </c>
      <c r="AW170" s="14" t="s">
        <v>30</v>
      </c>
      <c r="AX170" s="14" t="s">
        <v>73</v>
      </c>
      <c r="AY170" s="207" t="s">
        <v>125</v>
      </c>
    </row>
    <row r="171" s="14" customFormat="1">
      <c r="A171" s="14"/>
      <c r="B171" s="206"/>
      <c r="C171" s="14"/>
      <c r="D171" s="199" t="s">
        <v>134</v>
      </c>
      <c r="E171" s="207" t="s">
        <v>1</v>
      </c>
      <c r="F171" s="208" t="s">
        <v>197</v>
      </c>
      <c r="G171" s="14"/>
      <c r="H171" s="209">
        <v>26.216999999999999</v>
      </c>
      <c r="I171" s="210"/>
      <c r="J171" s="14"/>
      <c r="K171" s="14"/>
      <c r="L171" s="206"/>
      <c r="M171" s="211"/>
      <c r="N171" s="212"/>
      <c r="O171" s="212"/>
      <c r="P171" s="212"/>
      <c r="Q171" s="212"/>
      <c r="R171" s="212"/>
      <c r="S171" s="212"/>
      <c r="T171" s="21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07" t="s">
        <v>134</v>
      </c>
      <c r="AU171" s="207" t="s">
        <v>83</v>
      </c>
      <c r="AV171" s="14" t="s">
        <v>83</v>
      </c>
      <c r="AW171" s="14" t="s">
        <v>30</v>
      </c>
      <c r="AX171" s="14" t="s">
        <v>73</v>
      </c>
      <c r="AY171" s="207" t="s">
        <v>125</v>
      </c>
    </row>
    <row r="172" s="14" customFormat="1">
      <c r="A172" s="14"/>
      <c r="B172" s="206"/>
      <c r="C172" s="14"/>
      <c r="D172" s="199" t="s">
        <v>134</v>
      </c>
      <c r="E172" s="207" t="s">
        <v>1</v>
      </c>
      <c r="F172" s="208" t="s">
        <v>198</v>
      </c>
      <c r="G172" s="14"/>
      <c r="H172" s="209">
        <v>8.4789999999999992</v>
      </c>
      <c r="I172" s="210"/>
      <c r="J172" s="14"/>
      <c r="K172" s="14"/>
      <c r="L172" s="206"/>
      <c r="M172" s="211"/>
      <c r="N172" s="212"/>
      <c r="O172" s="212"/>
      <c r="P172" s="212"/>
      <c r="Q172" s="212"/>
      <c r="R172" s="212"/>
      <c r="S172" s="212"/>
      <c r="T172" s="21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07" t="s">
        <v>134</v>
      </c>
      <c r="AU172" s="207" t="s">
        <v>83</v>
      </c>
      <c r="AV172" s="14" t="s">
        <v>83</v>
      </c>
      <c r="AW172" s="14" t="s">
        <v>30</v>
      </c>
      <c r="AX172" s="14" t="s">
        <v>73</v>
      </c>
      <c r="AY172" s="207" t="s">
        <v>125</v>
      </c>
    </row>
    <row r="173" s="14" customFormat="1">
      <c r="A173" s="14"/>
      <c r="B173" s="206"/>
      <c r="C173" s="14"/>
      <c r="D173" s="199" t="s">
        <v>134</v>
      </c>
      <c r="E173" s="207" t="s">
        <v>1</v>
      </c>
      <c r="F173" s="208" t="s">
        <v>199</v>
      </c>
      <c r="G173" s="14"/>
      <c r="H173" s="209">
        <v>-20.776</v>
      </c>
      <c r="I173" s="210"/>
      <c r="J173" s="14"/>
      <c r="K173" s="14"/>
      <c r="L173" s="206"/>
      <c r="M173" s="211"/>
      <c r="N173" s="212"/>
      <c r="O173" s="212"/>
      <c r="P173" s="212"/>
      <c r="Q173" s="212"/>
      <c r="R173" s="212"/>
      <c r="S173" s="212"/>
      <c r="T173" s="21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07" t="s">
        <v>134</v>
      </c>
      <c r="AU173" s="207" t="s">
        <v>83</v>
      </c>
      <c r="AV173" s="14" t="s">
        <v>83</v>
      </c>
      <c r="AW173" s="14" t="s">
        <v>30</v>
      </c>
      <c r="AX173" s="14" t="s">
        <v>73</v>
      </c>
      <c r="AY173" s="207" t="s">
        <v>125</v>
      </c>
    </row>
    <row r="174" s="15" customFormat="1">
      <c r="A174" s="15"/>
      <c r="B174" s="214"/>
      <c r="C174" s="15"/>
      <c r="D174" s="199" t="s">
        <v>134</v>
      </c>
      <c r="E174" s="215" t="s">
        <v>1</v>
      </c>
      <c r="F174" s="216" t="s">
        <v>139</v>
      </c>
      <c r="G174" s="15"/>
      <c r="H174" s="217">
        <v>86.203000000000003</v>
      </c>
      <c r="I174" s="218"/>
      <c r="J174" s="15"/>
      <c r="K174" s="15"/>
      <c r="L174" s="214"/>
      <c r="M174" s="219"/>
      <c r="N174" s="220"/>
      <c r="O174" s="220"/>
      <c r="P174" s="220"/>
      <c r="Q174" s="220"/>
      <c r="R174" s="220"/>
      <c r="S174" s="220"/>
      <c r="T174" s="221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15" t="s">
        <v>134</v>
      </c>
      <c r="AU174" s="215" t="s">
        <v>83</v>
      </c>
      <c r="AV174" s="15" t="s">
        <v>132</v>
      </c>
      <c r="AW174" s="15" t="s">
        <v>30</v>
      </c>
      <c r="AX174" s="15" t="s">
        <v>81</v>
      </c>
      <c r="AY174" s="215" t="s">
        <v>125</v>
      </c>
    </row>
    <row r="175" s="2" customFormat="1" ht="54" customHeight="1">
      <c r="A175" s="38"/>
      <c r="B175" s="184"/>
      <c r="C175" s="185" t="s">
        <v>200</v>
      </c>
      <c r="D175" s="185" t="s">
        <v>127</v>
      </c>
      <c r="E175" s="186" t="s">
        <v>201</v>
      </c>
      <c r="F175" s="187" t="s">
        <v>202</v>
      </c>
      <c r="G175" s="188" t="s">
        <v>176</v>
      </c>
      <c r="H175" s="189">
        <v>604.67600000000004</v>
      </c>
      <c r="I175" s="190"/>
      <c r="J175" s="191">
        <f>ROUND(I175*H175,2)</f>
        <v>0</v>
      </c>
      <c r="K175" s="187" t="s">
        <v>131</v>
      </c>
      <c r="L175" s="39"/>
      <c r="M175" s="192" t="s">
        <v>1</v>
      </c>
      <c r="N175" s="193" t="s">
        <v>38</v>
      </c>
      <c r="O175" s="77"/>
      <c r="P175" s="194">
        <f>O175*H175</f>
        <v>0</v>
      </c>
      <c r="Q175" s="194">
        <v>0.00031</v>
      </c>
      <c r="R175" s="194">
        <f>Q175*H175</f>
        <v>0.18744956000000002</v>
      </c>
      <c r="S175" s="194">
        <v>0</v>
      </c>
      <c r="T175" s="19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96" t="s">
        <v>132</v>
      </c>
      <c r="AT175" s="196" t="s">
        <v>127</v>
      </c>
      <c r="AU175" s="196" t="s">
        <v>83</v>
      </c>
      <c r="AY175" s="19" t="s">
        <v>125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9" t="s">
        <v>81</v>
      </c>
      <c r="BK175" s="197">
        <f>ROUND(I175*H175,2)</f>
        <v>0</v>
      </c>
      <c r="BL175" s="19" t="s">
        <v>132</v>
      </c>
      <c r="BM175" s="196" t="s">
        <v>203</v>
      </c>
    </row>
    <row r="176" s="14" customFormat="1">
      <c r="A176" s="14"/>
      <c r="B176" s="206"/>
      <c r="C176" s="14"/>
      <c r="D176" s="199" t="s">
        <v>134</v>
      </c>
      <c r="E176" s="207" t="s">
        <v>1</v>
      </c>
      <c r="F176" s="208" t="s">
        <v>204</v>
      </c>
      <c r="G176" s="14"/>
      <c r="H176" s="209">
        <v>155.411</v>
      </c>
      <c r="I176" s="210"/>
      <c r="J176" s="14"/>
      <c r="K176" s="14"/>
      <c r="L176" s="206"/>
      <c r="M176" s="211"/>
      <c r="N176" s="212"/>
      <c r="O176" s="212"/>
      <c r="P176" s="212"/>
      <c r="Q176" s="212"/>
      <c r="R176" s="212"/>
      <c r="S176" s="212"/>
      <c r="T176" s="21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07" t="s">
        <v>134</v>
      </c>
      <c r="AU176" s="207" t="s">
        <v>83</v>
      </c>
      <c r="AV176" s="14" t="s">
        <v>83</v>
      </c>
      <c r="AW176" s="14" t="s">
        <v>30</v>
      </c>
      <c r="AX176" s="14" t="s">
        <v>73</v>
      </c>
      <c r="AY176" s="207" t="s">
        <v>125</v>
      </c>
    </row>
    <row r="177" s="14" customFormat="1">
      <c r="A177" s="14"/>
      <c r="B177" s="206"/>
      <c r="C177" s="14"/>
      <c r="D177" s="199" t="s">
        <v>134</v>
      </c>
      <c r="E177" s="207" t="s">
        <v>1</v>
      </c>
      <c r="F177" s="208" t="s">
        <v>205</v>
      </c>
      <c r="G177" s="14"/>
      <c r="H177" s="209">
        <v>45.420999999999999</v>
      </c>
      <c r="I177" s="210"/>
      <c r="J177" s="14"/>
      <c r="K177" s="14"/>
      <c r="L177" s="206"/>
      <c r="M177" s="211"/>
      <c r="N177" s="212"/>
      <c r="O177" s="212"/>
      <c r="P177" s="212"/>
      <c r="Q177" s="212"/>
      <c r="R177" s="212"/>
      <c r="S177" s="212"/>
      <c r="T177" s="21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07" t="s">
        <v>134</v>
      </c>
      <c r="AU177" s="207" t="s">
        <v>83</v>
      </c>
      <c r="AV177" s="14" t="s">
        <v>83</v>
      </c>
      <c r="AW177" s="14" t="s">
        <v>30</v>
      </c>
      <c r="AX177" s="14" t="s">
        <v>73</v>
      </c>
      <c r="AY177" s="207" t="s">
        <v>125</v>
      </c>
    </row>
    <row r="178" s="14" customFormat="1">
      <c r="A178" s="14"/>
      <c r="B178" s="206"/>
      <c r="C178" s="14"/>
      <c r="D178" s="199" t="s">
        <v>134</v>
      </c>
      <c r="E178" s="207" t="s">
        <v>1</v>
      </c>
      <c r="F178" s="208" t="s">
        <v>206</v>
      </c>
      <c r="G178" s="14"/>
      <c r="H178" s="209">
        <v>147.75100000000001</v>
      </c>
      <c r="I178" s="210"/>
      <c r="J178" s="14"/>
      <c r="K178" s="14"/>
      <c r="L178" s="206"/>
      <c r="M178" s="211"/>
      <c r="N178" s="212"/>
      <c r="O178" s="212"/>
      <c r="P178" s="212"/>
      <c r="Q178" s="212"/>
      <c r="R178" s="212"/>
      <c r="S178" s="212"/>
      <c r="T178" s="21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07" t="s">
        <v>134</v>
      </c>
      <c r="AU178" s="207" t="s">
        <v>83</v>
      </c>
      <c r="AV178" s="14" t="s">
        <v>83</v>
      </c>
      <c r="AW178" s="14" t="s">
        <v>30</v>
      </c>
      <c r="AX178" s="14" t="s">
        <v>73</v>
      </c>
      <c r="AY178" s="207" t="s">
        <v>125</v>
      </c>
    </row>
    <row r="179" s="14" customFormat="1">
      <c r="A179" s="14"/>
      <c r="B179" s="206"/>
      <c r="C179" s="14"/>
      <c r="D179" s="199" t="s">
        <v>134</v>
      </c>
      <c r="E179" s="207" t="s">
        <v>1</v>
      </c>
      <c r="F179" s="208" t="s">
        <v>207</v>
      </c>
      <c r="G179" s="14"/>
      <c r="H179" s="209">
        <v>45.633000000000003</v>
      </c>
      <c r="I179" s="210"/>
      <c r="J179" s="14"/>
      <c r="K179" s="14"/>
      <c r="L179" s="206"/>
      <c r="M179" s="211"/>
      <c r="N179" s="212"/>
      <c r="O179" s="212"/>
      <c r="P179" s="212"/>
      <c r="Q179" s="212"/>
      <c r="R179" s="212"/>
      <c r="S179" s="212"/>
      <c r="T179" s="21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07" t="s">
        <v>134</v>
      </c>
      <c r="AU179" s="207" t="s">
        <v>83</v>
      </c>
      <c r="AV179" s="14" t="s">
        <v>83</v>
      </c>
      <c r="AW179" s="14" t="s">
        <v>30</v>
      </c>
      <c r="AX179" s="14" t="s">
        <v>73</v>
      </c>
      <c r="AY179" s="207" t="s">
        <v>125</v>
      </c>
    </row>
    <row r="180" s="14" customFormat="1">
      <c r="A180" s="14"/>
      <c r="B180" s="206"/>
      <c r="C180" s="14"/>
      <c r="D180" s="199" t="s">
        <v>134</v>
      </c>
      <c r="E180" s="207" t="s">
        <v>1</v>
      </c>
      <c r="F180" s="208" t="s">
        <v>208</v>
      </c>
      <c r="G180" s="14"/>
      <c r="H180" s="209">
        <v>160.47200000000001</v>
      </c>
      <c r="I180" s="210"/>
      <c r="J180" s="14"/>
      <c r="K180" s="14"/>
      <c r="L180" s="206"/>
      <c r="M180" s="211"/>
      <c r="N180" s="212"/>
      <c r="O180" s="212"/>
      <c r="P180" s="212"/>
      <c r="Q180" s="212"/>
      <c r="R180" s="212"/>
      <c r="S180" s="212"/>
      <c r="T180" s="21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07" t="s">
        <v>134</v>
      </c>
      <c r="AU180" s="207" t="s">
        <v>83</v>
      </c>
      <c r="AV180" s="14" t="s">
        <v>83</v>
      </c>
      <c r="AW180" s="14" t="s">
        <v>30</v>
      </c>
      <c r="AX180" s="14" t="s">
        <v>73</v>
      </c>
      <c r="AY180" s="207" t="s">
        <v>125</v>
      </c>
    </row>
    <row r="181" s="14" customFormat="1">
      <c r="A181" s="14"/>
      <c r="B181" s="206"/>
      <c r="C181" s="14"/>
      <c r="D181" s="199" t="s">
        <v>134</v>
      </c>
      <c r="E181" s="207" t="s">
        <v>1</v>
      </c>
      <c r="F181" s="208" t="s">
        <v>209</v>
      </c>
      <c r="G181" s="14"/>
      <c r="H181" s="209">
        <v>49.988</v>
      </c>
      <c r="I181" s="210"/>
      <c r="J181" s="14"/>
      <c r="K181" s="14"/>
      <c r="L181" s="206"/>
      <c r="M181" s="211"/>
      <c r="N181" s="212"/>
      <c r="O181" s="212"/>
      <c r="P181" s="212"/>
      <c r="Q181" s="212"/>
      <c r="R181" s="212"/>
      <c r="S181" s="212"/>
      <c r="T181" s="21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07" t="s">
        <v>134</v>
      </c>
      <c r="AU181" s="207" t="s">
        <v>83</v>
      </c>
      <c r="AV181" s="14" t="s">
        <v>83</v>
      </c>
      <c r="AW181" s="14" t="s">
        <v>30</v>
      </c>
      <c r="AX181" s="14" t="s">
        <v>73</v>
      </c>
      <c r="AY181" s="207" t="s">
        <v>125</v>
      </c>
    </row>
    <row r="182" s="15" customFormat="1">
      <c r="A182" s="15"/>
      <c r="B182" s="214"/>
      <c r="C182" s="15"/>
      <c r="D182" s="199" t="s">
        <v>134</v>
      </c>
      <c r="E182" s="215" t="s">
        <v>1</v>
      </c>
      <c r="F182" s="216" t="s">
        <v>139</v>
      </c>
      <c r="G182" s="15"/>
      <c r="H182" s="217">
        <v>604.67600000000004</v>
      </c>
      <c r="I182" s="218"/>
      <c r="J182" s="15"/>
      <c r="K182" s="15"/>
      <c r="L182" s="214"/>
      <c r="M182" s="219"/>
      <c r="N182" s="220"/>
      <c r="O182" s="220"/>
      <c r="P182" s="220"/>
      <c r="Q182" s="220"/>
      <c r="R182" s="220"/>
      <c r="S182" s="220"/>
      <c r="T182" s="221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15" t="s">
        <v>134</v>
      </c>
      <c r="AU182" s="215" t="s">
        <v>83</v>
      </c>
      <c r="AV182" s="15" t="s">
        <v>132</v>
      </c>
      <c r="AW182" s="15" t="s">
        <v>30</v>
      </c>
      <c r="AX182" s="15" t="s">
        <v>81</v>
      </c>
      <c r="AY182" s="215" t="s">
        <v>125</v>
      </c>
    </row>
    <row r="183" s="2" customFormat="1" ht="21.6" customHeight="1">
      <c r="A183" s="38"/>
      <c r="B183" s="184"/>
      <c r="C183" s="222" t="s">
        <v>210</v>
      </c>
      <c r="D183" s="222" t="s">
        <v>161</v>
      </c>
      <c r="E183" s="223" t="s">
        <v>211</v>
      </c>
      <c r="F183" s="224" t="s">
        <v>212</v>
      </c>
      <c r="G183" s="225" t="s">
        <v>176</v>
      </c>
      <c r="H183" s="226">
        <v>695.37699999999995</v>
      </c>
      <c r="I183" s="227"/>
      <c r="J183" s="228">
        <f>ROUND(I183*H183,2)</f>
        <v>0</v>
      </c>
      <c r="K183" s="224" t="s">
        <v>131</v>
      </c>
      <c r="L183" s="229"/>
      <c r="M183" s="230" t="s">
        <v>1</v>
      </c>
      <c r="N183" s="231" t="s">
        <v>38</v>
      </c>
      <c r="O183" s="77"/>
      <c r="P183" s="194">
        <f>O183*H183</f>
        <v>0</v>
      </c>
      <c r="Q183" s="194">
        <v>0.00012999999999999999</v>
      </c>
      <c r="R183" s="194">
        <f>Q183*H183</f>
        <v>0.090399009999999988</v>
      </c>
      <c r="S183" s="194">
        <v>0</v>
      </c>
      <c r="T183" s="19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96" t="s">
        <v>164</v>
      </c>
      <c r="AT183" s="196" t="s">
        <v>161</v>
      </c>
      <c r="AU183" s="196" t="s">
        <v>83</v>
      </c>
      <c r="AY183" s="19" t="s">
        <v>125</v>
      </c>
      <c r="BE183" s="197">
        <f>IF(N183="základní",J183,0)</f>
        <v>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9" t="s">
        <v>81</v>
      </c>
      <c r="BK183" s="197">
        <f>ROUND(I183*H183,2)</f>
        <v>0</v>
      </c>
      <c r="BL183" s="19" t="s">
        <v>132</v>
      </c>
      <c r="BM183" s="196" t="s">
        <v>213</v>
      </c>
    </row>
    <row r="184" s="14" customFormat="1">
      <c r="A184" s="14"/>
      <c r="B184" s="206"/>
      <c r="C184" s="14"/>
      <c r="D184" s="199" t="s">
        <v>134</v>
      </c>
      <c r="E184" s="207" t="s">
        <v>1</v>
      </c>
      <c r="F184" s="208" t="s">
        <v>214</v>
      </c>
      <c r="G184" s="14"/>
      <c r="H184" s="209">
        <v>695.37699999999995</v>
      </c>
      <c r="I184" s="210"/>
      <c r="J184" s="14"/>
      <c r="K184" s="14"/>
      <c r="L184" s="206"/>
      <c r="M184" s="211"/>
      <c r="N184" s="212"/>
      <c r="O184" s="212"/>
      <c r="P184" s="212"/>
      <c r="Q184" s="212"/>
      <c r="R184" s="212"/>
      <c r="S184" s="212"/>
      <c r="T184" s="21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07" t="s">
        <v>134</v>
      </c>
      <c r="AU184" s="207" t="s">
        <v>83</v>
      </c>
      <c r="AV184" s="14" t="s">
        <v>83</v>
      </c>
      <c r="AW184" s="14" t="s">
        <v>30</v>
      </c>
      <c r="AX184" s="14" t="s">
        <v>81</v>
      </c>
      <c r="AY184" s="207" t="s">
        <v>125</v>
      </c>
    </row>
    <row r="185" s="2" customFormat="1" ht="14.4" customHeight="1">
      <c r="A185" s="38"/>
      <c r="B185" s="184"/>
      <c r="C185" s="185" t="s">
        <v>215</v>
      </c>
      <c r="D185" s="185" t="s">
        <v>127</v>
      </c>
      <c r="E185" s="186" t="s">
        <v>216</v>
      </c>
      <c r="F185" s="187" t="s">
        <v>217</v>
      </c>
      <c r="G185" s="188" t="s">
        <v>130</v>
      </c>
      <c r="H185" s="189">
        <v>20.776</v>
      </c>
      <c r="I185" s="190"/>
      <c r="J185" s="191">
        <f>ROUND(I185*H185,2)</f>
        <v>0</v>
      </c>
      <c r="K185" s="187" t="s">
        <v>131</v>
      </c>
      <c r="L185" s="39"/>
      <c r="M185" s="192" t="s">
        <v>1</v>
      </c>
      <c r="N185" s="193" t="s">
        <v>38</v>
      </c>
      <c r="O185" s="77"/>
      <c r="P185" s="194">
        <f>O185*H185</f>
        <v>0</v>
      </c>
      <c r="Q185" s="194">
        <v>0</v>
      </c>
      <c r="R185" s="194">
        <f>Q185*H185</f>
        <v>0</v>
      </c>
      <c r="S185" s="194">
        <v>0</v>
      </c>
      <c r="T185" s="195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96" t="s">
        <v>132</v>
      </c>
      <c r="AT185" s="196" t="s">
        <v>127</v>
      </c>
      <c r="AU185" s="196" t="s">
        <v>83</v>
      </c>
      <c r="AY185" s="19" t="s">
        <v>125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9" t="s">
        <v>81</v>
      </c>
      <c r="BK185" s="197">
        <f>ROUND(I185*H185,2)</f>
        <v>0</v>
      </c>
      <c r="BL185" s="19" t="s">
        <v>132</v>
      </c>
      <c r="BM185" s="196" t="s">
        <v>218</v>
      </c>
    </row>
    <row r="186" s="14" customFormat="1">
      <c r="A186" s="14"/>
      <c r="B186" s="206"/>
      <c r="C186" s="14"/>
      <c r="D186" s="199" t="s">
        <v>134</v>
      </c>
      <c r="E186" s="207" t="s">
        <v>1</v>
      </c>
      <c r="F186" s="208" t="s">
        <v>219</v>
      </c>
      <c r="G186" s="14"/>
      <c r="H186" s="209">
        <v>20.776</v>
      </c>
      <c r="I186" s="210"/>
      <c r="J186" s="14"/>
      <c r="K186" s="14"/>
      <c r="L186" s="206"/>
      <c r="M186" s="211"/>
      <c r="N186" s="212"/>
      <c r="O186" s="212"/>
      <c r="P186" s="212"/>
      <c r="Q186" s="212"/>
      <c r="R186" s="212"/>
      <c r="S186" s="212"/>
      <c r="T186" s="21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07" t="s">
        <v>134</v>
      </c>
      <c r="AU186" s="207" t="s">
        <v>83</v>
      </c>
      <c r="AV186" s="14" t="s">
        <v>83</v>
      </c>
      <c r="AW186" s="14" t="s">
        <v>30</v>
      </c>
      <c r="AX186" s="14" t="s">
        <v>73</v>
      </c>
      <c r="AY186" s="207" t="s">
        <v>125</v>
      </c>
    </row>
    <row r="187" s="15" customFormat="1">
      <c r="A187" s="15"/>
      <c r="B187" s="214"/>
      <c r="C187" s="15"/>
      <c r="D187" s="199" t="s">
        <v>134</v>
      </c>
      <c r="E187" s="215" t="s">
        <v>1</v>
      </c>
      <c r="F187" s="216" t="s">
        <v>139</v>
      </c>
      <c r="G187" s="15"/>
      <c r="H187" s="217">
        <v>20.776</v>
      </c>
      <c r="I187" s="218"/>
      <c r="J187" s="15"/>
      <c r="K187" s="15"/>
      <c r="L187" s="214"/>
      <c r="M187" s="219"/>
      <c r="N187" s="220"/>
      <c r="O187" s="220"/>
      <c r="P187" s="220"/>
      <c r="Q187" s="220"/>
      <c r="R187" s="220"/>
      <c r="S187" s="220"/>
      <c r="T187" s="221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15" t="s">
        <v>134</v>
      </c>
      <c r="AU187" s="215" t="s">
        <v>83</v>
      </c>
      <c r="AV187" s="15" t="s">
        <v>132</v>
      </c>
      <c r="AW187" s="15" t="s">
        <v>30</v>
      </c>
      <c r="AX187" s="15" t="s">
        <v>81</v>
      </c>
      <c r="AY187" s="215" t="s">
        <v>125</v>
      </c>
    </row>
    <row r="188" s="2" customFormat="1" ht="21.6" customHeight="1">
      <c r="A188" s="38"/>
      <c r="B188" s="184"/>
      <c r="C188" s="185" t="s">
        <v>8</v>
      </c>
      <c r="D188" s="185" t="s">
        <v>127</v>
      </c>
      <c r="E188" s="186" t="s">
        <v>220</v>
      </c>
      <c r="F188" s="187" t="s">
        <v>221</v>
      </c>
      <c r="G188" s="188" t="s">
        <v>222</v>
      </c>
      <c r="H188" s="189">
        <v>148.33000000000001</v>
      </c>
      <c r="I188" s="190"/>
      <c r="J188" s="191">
        <f>ROUND(I188*H188,2)</f>
        <v>0</v>
      </c>
      <c r="K188" s="187" t="s">
        <v>131</v>
      </c>
      <c r="L188" s="39"/>
      <c r="M188" s="192" t="s">
        <v>1</v>
      </c>
      <c r="N188" s="193" t="s">
        <v>38</v>
      </c>
      <c r="O188" s="77"/>
      <c r="P188" s="194">
        <f>O188*H188</f>
        <v>0</v>
      </c>
      <c r="Q188" s="194">
        <v>0.00048999999999999998</v>
      </c>
      <c r="R188" s="194">
        <f>Q188*H188</f>
        <v>0.072681700000000002</v>
      </c>
      <c r="S188" s="194">
        <v>0</v>
      </c>
      <c r="T188" s="19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96" t="s">
        <v>132</v>
      </c>
      <c r="AT188" s="196" t="s">
        <v>127</v>
      </c>
      <c r="AU188" s="196" t="s">
        <v>83</v>
      </c>
      <c r="AY188" s="19" t="s">
        <v>125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9" t="s">
        <v>81</v>
      </c>
      <c r="BK188" s="197">
        <f>ROUND(I188*H188,2)</f>
        <v>0</v>
      </c>
      <c r="BL188" s="19" t="s">
        <v>132</v>
      </c>
      <c r="BM188" s="196" t="s">
        <v>223</v>
      </c>
    </row>
    <row r="189" s="14" customFormat="1">
      <c r="A189" s="14"/>
      <c r="B189" s="206"/>
      <c r="C189" s="14"/>
      <c r="D189" s="199" t="s">
        <v>134</v>
      </c>
      <c r="E189" s="207" t="s">
        <v>1</v>
      </c>
      <c r="F189" s="208" t="s">
        <v>224</v>
      </c>
      <c r="G189" s="14"/>
      <c r="H189" s="209">
        <v>148.33000000000001</v>
      </c>
      <c r="I189" s="210"/>
      <c r="J189" s="14"/>
      <c r="K189" s="14"/>
      <c r="L189" s="206"/>
      <c r="M189" s="211"/>
      <c r="N189" s="212"/>
      <c r="O189" s="212"/>
      <c r="P189" s="212"/>
      <c r="Q189" s="212"/>
      <c r="R189" s="212"/>
      <c r="S189" s="212"/>
      <c r="T189" s="21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07" t="s">
        <v>134</v>
      </c>
      <c r="AU189" s="207" t="s">
        <v>83</v>
      </c>
      <c r="AV189" s="14" t="s">
        <v>83</v>
      </c>
      <c r="AW189" s="14" t="s">
        <v>30</v>
      </c>
      <c r="AX189" s="14" t="s">
        <v>81</v>
      </c>
      <c r="AY189" s="207" t="s">
        <v>125</v>
      </c>
    </row>
    <row r="190" s="2" customFormat="1" ht="21.6" customHeight="1">
      <c r="A190" s="38"/>
      <c r="B190" s="184"/>
      <c r="C190" s="185" t="s">
        <v>225</v>
      </c>
      <c r="D190" s="185" t="s">
        <v>127</v>
      </c>
      <c r="E190" s="186" t="s">
        <v>226</v>
      </c>
      <c r="F190" s="187" t="s">
        <v>227</v>
      </c>
      <c r="G190" s="188" t="s">
        <v>222</v>
      </c>
      <c r="H190" s="189">
        <v>58.399999999999999</v>
      </c>
      <c r="I190" s="190"/>
      <c r="J190" s="191">
        <f>ROUND(I190*H190,2)</f>
        <v>0</v>
      </c>
      <c r="K190" s="187" t="s">
        <v>131</v>
      </c>
      <c r="L190" s="39"/>
      <c r="M190" s="192" t="s">
        <v>1</v>
      </c>
      <c r="N190" s="193" t="s">
        <v>38</v>
      </c>
      <c r="O190" s="77"/>
      <c r="P190" s="194">
        <f>O190*H190</f>
        <v>0</v>
      </c>
      <c r="Q190" s="194">
        <v>0.00116</v>
      </c>
      <c r="R190" s="194">
        <f>Q190*H190</f>
        <v>0.067743999999999999</v>
      </c>
      <c r="S190" s="194">
        <v>0</v>
      </c>
      <c r="T190" s="19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96" t="s">
        <v>132</v>
      </c>
      <c r="AT190" s="196" t="s">
        <v>127</v>
      </c>
      <c r="AU190" s="196" t="s">
        <v>83</v>
      </c>
      <c r="AY190" s="19" t="s">
        <v>125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9" t="s">
        <v>81</v>
      </c>
      <c r="BK190" s="197">
        <f>ROUND(I190*H190,2)</f>
        <v>0</v>
      </c>
      <c r="BL190" s="19" t="s">
        <v>132</v>
      </c>
      <c r="BM190" s="196" t="s">
        <v>228</v>
      </c>
    </row>
    <row r="191" s="2" customFormat="1" ht="32.4" customHeight="1">
      <c r="A191" s="38"/>
      <c r="B191" s="184"/>
      <c r="C191" s="185" t="s">
        <v>229</v>
      </c>
      <c r="D191" s="185" t="s">
        <v>127</v>
      </c>
      <c r="E191" s="186" t="s">
        <v>230</v>
      </c>
      <c r="F191" s="187" t="s">
        <v>231</v>
      </c>
      <c r="G191" s="188" t="s">
        <v>130</v>
      </c>
      <c r="H191" s="189">
        <v>1140.4980000000001</v>
      </c>
      <c r="I191" s="190"/>
      <c r="J191" s="191">
        <f>ROUND(I191*H191,2)</f>
        <v>0</v>
      </c>
      <c r="K191" s="187" t="s">
        <v>131</v>
      </c>
      <c r="L191" s="39"/>
      <c r="M191" s="192" t="s">
        <v>1</v>
      </c>
      <c r="N191" s="193" t="s">
        <v>38</v>
      </c>
      <c r="O191" s="77"/>
      <c r="P191" s="194">
        <f>O191*H191</f>
        <v>0</v>
      </c>
      <c r="Q191" s="194">
        <v>2.1600000000000001</v>
      </c>
      <c r="R191" s="194">
        <f>Q191*H191</f>
        <v>2463.4756800000005</v>
      </c>
      <c r="S191" s="194">
        <v>0</v>
      </c>
      <c r="T191" s="19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96" t="s">
        <v>132</v>
      </c>
      <c r="AT191" s="196" t="s">
        <v>127</v>
      </c>
      <c r="AU191" s="196" t="s">
        <v>83</v>
      </c>
      <c r="AY191" s="19" t="s">
        <v>125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9" t="s">
        <v>81</v>
      </c>
      <c r="BK191" s="197">
        <f>ROUND(I191*H191,2)</f>
        <v>0</v>
      </c>
      <c r="BL191" s="19" t="s">
        <v>132</v>
      </c>
      <c r="BM191" s="196" t="s">
        <v>232</v>
      </c>
    </row>
    <row r="192" s="13" customFormat="1">
      <c r="A192" s="13"/>
      <c r="B192" s="198"/>
      <c r="C192" s="13"/>
      <c r="D192" s="199" t="s">
        <v>134</v>
      </c>
      <c r="E192" s="200" t="s">
        <v>1</v>
      </c>
      <c r="F192" s="201" t="s">
        <v>233</v>
      </c>
      <c r="G192" s="13"/>
      <c r="H192" s="200" t="s">
        <v>1</v>
      </c>
      <c r="I192" s="202"/>
      <c r="J192" s="13"/>
      <c r="K192" s="13"/>
      <c r="L192" s="198"/>
      <c r="M192" s="203"/>
      <c r="N192" s="204"/>
      <c r="O192" s="204"/>
      <c r="P192" s="204"/>
      <c r="Q192" s="204"/>
      <c r="R192" s="204"/>
      <c r="S192" s="204"/>
      <c r="T192" s="20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00" t="s">
        <v>134</v>
      </c>
      <c r="AU192" s="200" t="s">
        <v>83</v>
      </c>
      <c r="AV192" s="13" t="s">
        <v>81</v>
      </c>
      <c r="AW192" s="13" t="s">
        <v>30</v>
      </c>
      <c r="AX192" s="13" t="s">
        <v>73</v>
      </c>
      <c r="AY192" s="200" t="s">
        <v>125</v>
      </c>
    </row>
    <row r="193" s="14" customFormat="1">
      <c r="A193" s="14"/>
      <c r="B193" s="206"/>
      <c r="C193" s="14"/>
      <c r="D193" s="199" t="s">
        <v>134</v>
      </c>
      <c r="E193" s="207" t="s">
        <v>1</v>
      </c>
      <c r="F193" s="208" t="s">
        <v>234</v>
      </c>
      <c r="G193" s="14"/>
      <c r="H193" s="209">
        <v>1004.4690000000001</v>
      </c>
      <c r="I193" s="210"/>
      <c r="J193" s="14"/>
      <c r="K193" s="14"/>
      <c r="L193" s="206"/>
      <c r="M193" s="211"/>
      <c r="N193" s="212"/>
      <c r="O193" s="212"/>
      <c r="P193" s="212"/>
      <c r="Q193" s="212"/>
      <c r="R193" s="212"/>
      <c r="S193" s="212"/>
      <c r="T193" s="21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07" t="s">
        <v>134</v>
      </c>
      <c r="AU193" s="207" t="s">
        <v>83</v>
      </c>
      <c r="AV193" s="14" t="s">
        <v>83</v>
      </c>
      <c r="AW193" s="14" t="s">
        <v>30</v>
      </c>
      <c r="AX193" s="14" t="s">
        <v>73</v>
      </c>
      <c r="AY193" s="207" t="s">
        <v>125</v>
      </c>
    </row>
    <row r="194" s="14" customFormat="1">
      <c r="A194" s="14"/>
      <c r="B194" s="206"/>
      <c r="C194" s="14"/>
      <c r="D194" s="199" t="s">
        <v>134</v>
      </c>
      <c r="E194" s="207" t="s">
        <v>1</v>
      </c>
      <c r="F194" s="208" t="s">
        <v>235</v>
      </c>
      <c r="G194" s="14"/>
      <c r="H194" s="209">
        <v>136.029</v>
      </c>
      <c r="I194" s="210"/>
      <c r="J194" s="14"/>
      <c r="K194" s="14"/>
      <c r="L194" s="206"/>
      <c r="M194" s="211"/>
      <c r="N194" s="212"/>
      <c r="O194" s="212"/>
      <c r="P194" s="212"/>
      <c r="Q194" s="212"/>
      <c r="R194" s="212"/>
      <c r="S194" s="212"/>
      <c r="T194" s="21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07" t="s">
        <v>134</v>
      </c>
      <c r="AU194" s="207" t="s">
        <v>83</v>
      </c>
      <c r="AV194" s="14" t="s">
        <v>83</v>
      </c>
      <c r="AW194" s="14" t="s">
        <v>30</v>
      </c>
      <c r="AX194" s="14" t="s">
        <v>73</v>
      </c>
      <c r="AY194" s="207" t="s">
        <v>125</v>
      </c>
    </row>
    <row r="195" s="15" customFormat="1">
      <c r="A195" s="15"/>
      <c r="B195" s="214"/>
      <c r="C195" s="15"/>
      <c r="D195" s="199" t="s">
        <v>134</v>
      </c>
      <c r="E195" s="215" t="s">
        <v>1</v>
      </c>
      <c r="F195" s="216" t="s">
        <v>139</v>
      </c>
      <c r="G195" s="15"/>
      <c r="H195" s="217">
        <v>1140.4980000000001</v>
      </c>
      <c r="I195" s="218"/>
      <c r="J195" s="15"/>
      <c r="K195" s="15"/>
      <c r="L195" s="214"/>
      <c r="M195" s="219"/>
      <c r="N195" s="220"/>
      <c r="O195" s="220"/>
      <c r="P195" s="220"/>
      <c r="Q195" s="220"/>
      <c r="R195" s="220"/>
      <c r="S195" s="220"/>
      <c r="T195" s="221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15" t="s">
        <v>134</v>
      </c>
      <c r="AU195" s="215" t="s">
        <v>83</v>
      </c>
      <c r="AV195" s="15" t="s">
        <v>132</v>
      </c>
      <c r="AW195" s="15" t="s">
        <v>30</v>
      </c>
      <c r="AX195" s="15" t="s">
        <v>81</v>
      </c>
      <c r="AY195" s="215" t="s">
        <v>125</v>
      </c>
    </row>
    <row r="196" s="2" customFormat="1" ht="21.6" customHeight="1">
      <c r="A196" s="38"/>
      <c r="B196" s="184"/>
      <c r="C196" s="185" t="s">
        <v>236</v>
      </c>
      <c r="D196" s="185" t="s">
        <v>127</v>
      </c>
      <c r="E196" s="186" t="s">
        <v>237</v>
      </c>
      <c r="F196" s="187" t="s">
        <v>238</v>
      </c>
      <c r="G196" s="188" t="s">
        <v>130</v>
      </c>
      <c r="H196" s="189">
        <v>204.821</v>
      </c>
      <c r="I196" s="190"/>
      <c r="J196" s="191">
        <f>ROUND(I196*H196,2)</f>
        <v>0</v>
      </c>
      <c r="K196" s="187" t="s">
        <v>131</v>
      </c>
      <c r="L196" s="39"/>
      <c r="M196" s="192" t="s">
        <v>1</v>
      </c>
      <c r="N196" s="193" t="s">
        <v>38</v>
      </c>
      <c r="O196" s="77"/>
      <c r="P196" s="194">
        <f>O196*H196</f>
        <v>0</v>
      </c>
      <c r="Q196" s="194">
        <v>2.2563399999999998</v>
      </c>
      <c r="R196" s="194">
        <f>Q196*H196</f>
        <v>462.14581513999997</v>
      </c>
      <c r="S196" s="194">
        <v>0</v>
      </c>
      <c r="T196" s="19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96" t="s">
        <v>132</v>
      </c>
      <c r="AT196" s="196" t="s">
        <v>127</v>
      </c>
      <c r="AU196" s="196" t="s">
        <v>83</v>
      </c>
      <c r="AY196" s="19" t="s">
        <v>125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9" t="s">
        <v>81</v>
      </c>
      <c r="BK196" s="197">
        <f>ROUND(I196*H196,2)</f>
        <v>0</v>
      </c>
      <c r="BL196" s="19" t="s">
        <v>132</v>
      </c>
      <c r="BM196" s="196" t="s">
        <v>239</v>
      </c>
    </row>
    <row r="197" s="13" customFormat="1">
      <c r="A197" s="13"/>
      <c r="B197" s="198"/>
      <c r="C197" s="13"/>
      <c r="D197" s="199" t="s">
        <v>134</v>
      </c>
      <c r="E197" s="200" t="s">
        <v>1</v>
      </c>
      <c r="F197" s="201" t="s">
        <v>240</v>
      </c>
      <c r="G197" s="13"/>
      <c r="H197" s="200" t="s">
        <v>1</v>
      </c>
      <c r="I197" s="202"/>
      <c r="J197" s="13"/>
      <c r="K197" s="13"/>
      <c r="L197" s="198"/>
      <c r="M197" s="203"/>
      <c r="N197" s="204"/>
      <c r="O197" s="204"/>
      <c r="P197" s="204"/>
      <c r="Q197" s="204"/>
      <c r="R197" s="204"/>
      <c r="S197" s="204"/>
      <c r="T197" s="20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00" t="s">
        <v>134</v>
      </c>
      <c r="AU197" s="200" t="s">
        <v>83</v>
      </c>
      <c r="AV197" s="13" t="s">
        <v>81</v>
      </c>
      <c r="AW197" s="13" t="s">
        <v>30</v>
      </c>
      <c r="AX197" s="13" t="s">
        <v>73</v>
      </c>
      <c r="AY197" s="200" t="s">
        <v>125</v>
      </c>
    </row>
    <row r="198" s="14" customFormat="1">
      <c r="A198" s="14"/>
      <c r="B198" s="206"/>
      <c r="C198" s="14"/>
      <c r="D198" s="199" t="s">
        <v>134</v>
      </c>
      <c r="E198" s="207" t="s">
        <v>1</v>
      </c>
      <c r="F198" s="208" t="s">
        <v>241</v>
      </c>
      <c r="G198" s="14"/>
      <c r="H198" s="209">
        <v>204.821</v>
      </c>
      <c r="I198" s="210"/>
      <c r="J198" s="14"/>
      <c r="K198" s="14"/>
      <c r="L198" s="206"/>
      <c r="M198" s="211"/>
      <c r="N198" s="212"/>
      <c r="O198" s="212"/>
      <c r="P198" s="212"/>
      <c r="Q198" s="212"/>
      <c r="R198" s="212"/>
      <c r="S198" s="212"/>
      <c r="T198" s="21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07" t="s">
        <v>134</v>
      </c>
      <c r="AU198" s="207" t="s">
        <v>83</v>
      </c>
      <c r="AV198" s="14" t="s">
        <v>83</v>
      </c>
      <c r="AW198" s="14" t="s">
        <v>30</v>
      </c>
      <c r="AX198" s="14" t="s">
        <v>81</v>
      </c>
      <c r="AY198" s="207" t="s">
        <v>125</v>
      </c>
    </row>
    <row r="199" s="2" customFormat="1" ht="32.4" customHeight="1">
      <c r="A199" s="38"/>
      <c r="B199" s="184"/>
      <c r="C199" s="185" t="s">
        <v>242</v>
      </c>
      <c r="D199" s="185" t="s">
        <v>127</v>
      </c>
      <c r="E199" s="186" t="s">
        <v>243</v>
      </c>
      <c r="F199" s="187" t="s">
        <v>244</v>
      </c>
      <c r="G199" s="188" t="s">
        <v>130</v>
      </c>
      <c r="H199" s="189">
        <v>813.755</v>
      </c>
      <c r="I199" s="190"/>
      <c r="J199" s="191">
        <f>ROUND(I199*H199,2)</f>
        <v>0</v>
      </c>
      <c r="K199" s="187" t="s">
        <v>131</v>
      </c>
      <c r="L199" s="39"/>
      <c r="M199" s="192" t="s">
        <v>1</v>
      </c>
      <c r="N199" s="193" t="s">
        <v>38</v>
      </c>
      <c r="O199" s="77"/>
      <c r="P199" s="194">
        <f>O199*H199</f>
        <v>0</v>
      </c>
      <c r="Q199" s="194">
        <v>2.4746100000000002</v>
      </c>
      <c r="R199" s="194">
        <f>Q199*H199</f>
        <v>2013.7262605500002</v>
      </c>
      <c r="S199" s="194">
        <v>0</v>
      </c>
      <c r="T199" s="19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96" t="s">
        <v>132</v>
      </c>
      <c r="AT199" s="196" t="s">
        <v>127</v>
      </c>
      <c r="AU199" s="196" t="s">
        <v>83</v>
      </c>
      <c r="AY199" s="19" t="s">
        <v>125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9" t="s">
        <v>81</v>
      </c>
      <c r="BK199" s="197">
        <f>ROUND(I199*H199,2)</f>
        <v>0</v>
      </c>
      <c r="BL199" s="19" t="s">
        <v>132</v>
      </c>
      <c r="BM199" s="196" t="s">
        <v>245</v>
      </c>
    </row>
    <row r="200" s="13" customFormat="1">
      <c r="A200" s="13"/>
      <c r="B200" s="198"/>
      <c r="C200" s="13"/>
      <c r="D200" s="199" t="s">
        <v>134</v>
      </c>
      <c r="E200" s="200" t="s">
        <v>1</v>
      </c>
      <c r="F200" s="201" t="s">
        <v>246</v>
      </c>
      <c r="G200" s="13"/>
      <c r="H200" s="200" t="s">
        <v>1</v>
      </c>
      <c r="I200" s="202"/>
      <c r="J200" s="13"/>
      <c r="K200" s="13"/>
      <c r="L200" s="198"/>
      <c r="M200" s="203"/>
      <c r="N200" s="204"/>
      <c r="O200" s="204"/>
      <c r="P200" s="204"/>
      <c r="Q200" s="204"/>
      <c r="R200" s="204"/>
      <c r="S200" s="204"/>
      <c r="T200" s="20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00" t="s">
        <v>134</v>
      </c>
      <c r="AU200" s="200" t="s">
        <v>83</v>
      </c>
      <c r="AV200" s="13" t="s">
        <v>81</v>
      </c>
      <c r="AW200" s="13" t="s">
        <v>30</v>
      </c>
      <c r="AX200" s="13" t="s">
        <v>73</v>
      </c>
      <c r="AY200" s="200" t="s">
        <v>125</v>
      </c>
    </row>
    <row r="201" s="14" customFormat="1">
      <c r="A201" s="14"/>
      <c r="B201" s="206"/>
      <c r="C201" s="14"/>
      <c r="D201" s="199" t="s">
        <v>134</v>
      </c>
      <c r="E201" s="207" t="s">
        <v>1</v>
      </c>
      <c r="F201" s="208" t="s">
        <v>247</v>
      </c>
      <c r="G201" s="14"/>
      <c r="H201" s="209">
        <v>795.40499999999997</v>
      </c>
      <c r="I201" s="210"/>
      <c r="J201" s="14"/>
      <c r="K201" s="14"/>
      <c r="L201" s="206"/>
      <c r="M201" s="211"/>
      <c r="N201" s="212"/>
      <c r="O201" s="212"/>
      <c r="P201" s="212"/>
      <c r="Q201" s="212"/>
      <c r="R201" s="212"/>
      <c r="S201" s="212"/>
      <c r="T201" s="21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07" t="s">
        <v>134</v>
      </c>
      <c r="AU201" s="207" t="s">
        <v>83</v>
      </c>
      <c r="AV201" s="14" t="s">
        <v>83</v>
      </c>
      <c r="AW201" s="14" t="s">
        <v>30</v>
      </c>
      <c r="AX201" s="14" t="s">
        <v>73</v>
      </c>
      <c r="AY201" s="207" t="s">
        <v>125</v>
      </c>
    </row>
    <row r="202" s="14" customFormat="1">
      <c r="A202" s="14"/>
      <c r="B202" s="206"/>
      <c r="C202" s="14"/>
      <c r="D202" s="199" t="s">
        <v>134</v>
      </c>
      <c r="E202" s="207" t="s">
        <v>1</v>
      </c>
      <c r="F202" s="208" t="s">
        <v>248</v>
      </c>
      <c r="G202" s="14"/>
      <c r="H202" s="209">
        <v>1.879</v>
      </c>
      <c r="I202" s="210"/>
      <c r="J202" s="14"/>
      <c r="K202" s="14"/>
      <c r="L202" s="206"/>
      <c r="M202" s="211"/>
      <c r="N202" s="212"/>
      <c r="O202" s="212"/>
      <c r="P202" s="212"/>
      <c r="Q202" s="212"/>
      <c r="R202" s="212"/>
      <c r="S202" s="212"/>
      <c r="T202" s="21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07" t="s">
        <v>134</v>
      </c>
      <c r="AU202" s="207" t="s">
        <v>83</v>
      </c>
      <c r="AV202" s="14" t="s">
        <v>83</v>
      </c>
      <c r="AW202" s="14" t="s">
        <v>30</v>
      </c>
      <c r="AX202" s="14" t="s">
        <v>73</v>
      </c>
      <c r="AY202" s="207" t="s">
        <v>125</v>
      </c>
    </row>
    <row r="203" s="14" customFormat="1">
      <c r="A203" s="14"/>
      <c r="B203" s="206"/>
      <c r="C203" s="14"/>
      <c r="D203" s="199" t="s">
        <v>134</v>
      </c>
      <c r="E203" s="207" t="s">
        <v>1</v>
      </c>
      <c r="F203" s="208" t="s">
        <v>249</v>
      </c>
      <c r="G203" s="14"/>
      <c r="H203" s="209">
        <v>14.537000000000001</v>
      </c>
      <c r="I203" s="210"/>
      <c r="J203" s="14"/>
      <c r="K203" s="14"/>
      <c r="L203" s="206"/>
      <c r="M203" s="211"/>
      <c r="N203" s="212"/>
      <c r="O203" s="212"/>
      <c r="P203" s="212"/>
      <c r="Q203" s="212"/>
      <c r="R203" s="212"/>
      <c r="S203" s="212"/>
      <c r="T203" s="21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07" t="s">
        <v>134</v>
      </c>
      <c r="AU203" s="207" t="s">
        <v>83</v>
      </c>
      <c r="AV203" s="14" t="s">
        <v>83</v>
      </c>
      <c r="AW203" s="14" t="s">
        <v>30</v>
      </c>
      <c r="AX203" s="14" t="s">
        <v>73</v>
      </c>
      <c r="AY203" s="207" t="s">
        <v>125</v>
      </c>
    </row>
    <row r="204" s="13" customFormat="1">
      <c r="A204" s="13"/>
      <c r="B204" s="198"/>
      <c r="C204" s="13"/>
      <c r="D204" s="199" t="s">
        <v>134</v>
      </c>
      <c r="E204" s="200" t="s">
        <v>1</v>
      </c>
      <c r="F204" s="201" t="s">
        <v>250</v>
      </c>
      <c r="G204" s="13"/>
      <c r="H204" s="200" t="s">
        <v>1</v>
      </c>
      <c r="I204" s="202"/>
      <c r="J204" s="13"/>
      <c r="K204" s="13"/>
      <c r="L204" s="198"/>
      <c r="M204" s="203"/>
      <c r="N204" s="204"/>
      <c r="O204" s="204"/>
      <c r="P204" s="204"/>
      <c r="Q204" s="204"/>
      <c r="R204" s="204"/>
      <c r="S204" s="204"/>
      <c r="T204" s="20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00" t="s">
        <v>134</v>
      </c>
      <c r="AU204" s="200" t="s">
        <v>83</v>
      </c>
      <c r="AV204" s="13" t="s">
        <v>81</v>
      </c>
      <c r="AW204" s="13" t="s">
        <v>30</v>
      </c>
      <c r="AX204" s="13" t="s">
        <v>73</v>
      </c>
      <c r="AY204" s="200" t="s">
        <v>125</v>
      </c>
    </row>
    <row r="205" s="14" customFormat="1">
      <c r="A205" s="14"/>
      <c r="B205" s="206"/>
      <c r="C205" s="14"/>
      <c r="D205" s="199" t="s">
        <v>134</v>
      </c>
      <c r="E205" s="207" t="s">
        <v>1</v>
      </c>
      <c r="F205" s="208" t="s">
        <v>251</v>
      </c>
      <c r="G205" s="14"/>
      <c r="H205" s="209">
        <v>1.478</v>
      </c>
      <c r="I205" s="210"/>
      <c r="J205" s="14"/>
      <c r="K205" s="14"/>
      <c r="L205" s="206"/>
      <c r="M205" s="211"/>
      <c r="N205" s="212"/>
      <c r="O205" s="212"/>
      <c r="P205" s="212"/>
      <c r="Q205" s="212"/>
      <c r="R205" s="212"/>
      <c r="S205" s="212"/>
      <c r="T205" s="21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07" t="s">
        <v>134</v>
      </c>
      <c r="AU205" s="207" t="s">
        <v>83</v>
      </c>
      <c r="AV205" s="14" t="s">
        <v>83</v>
      </c>
      <c r="AW205" s="14" t="s">
        <v>30</v>
      </c>
      <c r="AX205" s="14" t="s">
        <v>73</v>
      </c>
      <c r="AY205" s="207" t="s">
        <v>125</v>
      </c>
    </row>
    <row r="206" s="14" customFormat="1">
      <c r="A206" s="14"/>
      <c r="B206" s="206"/>
      <c r="C206" s="14"/>
      <c r="D206" s="199" t="s">
        <v>134</v>
      </c>
      <c r="E206" s="207" t="s">
        <v>1</v>
      </c>
      <c r="F206" s="208" t="s">
        <v>252</v>
      </c>
      <c r="G206" s="14"/>
      <c r="H206" s="209">
        <v>0.45600000000000002</v>
      </c>
      <c r="I206" s="210"/>
      <c r="J206" s="14"/>
      <c r="K206" s="14"/>
      <c r="L206" s="206"/>
      <c r="M206" s="211"/>
      <c r="N206" s="212"/>
      <c r="O206" s="212"/>
      <c r="P206" s="212"/>
      <c r="Q206" s="212"/>
      <c r="R206" s="212"/>
      <c r="S206" s="212"/>
      <c r="T206" s="21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07" t="s">
        <v>134</v>
      </c>
      <c r="AU206" s="207" t="s">
        <v>83</v>
      </c>
      <c r="AV206" s="14" t="s">
        <v>83</v>
      </c>
      <c r="AW206" s="14" t="s">
        <v>30</v>
      </c>
      <c r="AX206" s="14" t="s">
        <v>73</v>
      </c>
      <c r="AY206" s="207" t="s">
        <v>125</v>
      </c>
    </row>
    <row r="207" s="15" customFormat="1">
      <c r="A207" s="15"/>
      <c r="B207" s="214"/>
      <c r="C207" s="15"/>
      <c r="D207" s="199" t="s">
        <v>134</v>
      </c>
      <c r="E207" s="215" t="s">
        <v>1</v>
      </c>
      <c r="F207" s="216" t="s">
        <v>139</v>
      </c>
      <c r="G207" s="15"/>
      <c r="H207" s="217">
        <v>813.755</v>
      </c>
      <c r="I207" s="218"/>
      <c r="J207" s="15"/>
      <c r="K207" s="15"/>
      <c r="L207" s="214"/>
      <c r="M207" s="219"/>
      <c r="N207" s="220"/>
      <c r="O207" s="220"/>
      <c r="P207" s="220"/>
      <c r="Q207" s="220"/>
      <c r="R207" s="220"/>
      <c r="S207" s="220"/>
      <c r="T207" s="221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15" t="s">
        <v>134</v>
      </c>
      <c r="AU207" s="215" t="s">
        <v>83</v>
      </c>
      <c r="AV207" s="15" t="s">
        <v>132</v>
      </c>
      <c r="AW207" s="15" t="s">
        <v>30</v>
      </c>
      <c r="AX207" s="15" t="s">
        <v>81</v>
      </c>
      <c r="AY207" s="215" t="s">
        <v>125</v>
      </c>
    </row>
    <row r="208" s="2" customFormat="1" ht="14.4" customHeight="1">
      <c r="A208" s="38"/>
      <c r="B208" s="184"/>
      <c r="C208" s="185" t="s">
        <v>253</v>
      </c>
      <c r="D208" s="185" t="s">
        <v>127</v>
      </c>
      <c r="E208" s="186" t="s">
        <v>254</v>
      </c>
      <c r="F208" s="187" t="s">
        <v>255</v>
      </c>
      <c r="G208" s="188" t="s">
        <v>176</v>
      </c>
      <c r="H208" s="189">
        <v>2116.7020000000002</v>
      </c>
      <c r="I208" s="190"/>
      <c r="J208" s="191">
        <f>ROUND(I208*H208,2)</f>
        <v>0</v>
      </c>
      <c r="K208" s="187" t="s">
        <v>1</v>
      </c>
      <c r="L208" s="39"/>
      <c r="M208" s="192" t="s">
        <v>1</v>
      </c>
      <c r="N208" s="193" t="s">
        <v>38</v>
      </c>
      <c r="O208" s="77"/>
      <c r="P208" s="194">
        <f>O208*H208</f>
        <v>0</v>
      </c>
      <c r="Q208" s="194">
        <v>0</v>
      </c>
      <c r="R208" s="194">
        <f>Q208*H208</f>
        <v>0</v>
      </c>
      <c r="S208" s="194">
        <v>0</v>
      </c>
      <c r="T208" s="195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96" t="s">
        <v>132</v>
      </c>
      <c r="AT208" s="196" t="s">
        <v>127</v>
      </c>
      <c r="AU208" s="196" t="s">
        <v>83</v>
      </c>
      <c r="AY208" s="19" t="s">
        <v>125</v>
      </c>
      <c r="BE208" s="197">
        <f>IF(N208="základní",J208,0)</f>
        <v>0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19" t="s">
        <v>81</v>
      </c>
      <c r="BK208" s="197">
        <f>ROUND(I208*H208,2)</f>
        <v>0</v>
      </c>
      <c r="BL208" s="19" t="s">
        <v>132</v>
      </c>
      <c r="BM208" s="196" t="s">
        <v>256</v>
      </c>
    </row>
    <row r="209" s="14" customFormat="1">
      <c r="A209" s="14"/>
      <c r="B209" s="206"/>
      <c r="C209" s="14"/>
      <c r="D209" s="199" t="s">
        <v>134</v>
      </c>
      <c r="E209" s="207" t="s">
        <v>1</v>
      </c>
      <c r="F209" s="208" t="s">
        <v>257</v>
      </c>
      <c r="G209" s="14"/>
      <c r="H209" s="209">
        <v>2004.702</v>
      </c>
      <c r="I209" s="210"/>
      <c r="J209" s="14"/>
      <c r="K209" s="14"/>
      <c r="L209" s="206"/>
      <c r="M209" s="211"/>
      <c r="N209" s="212"/>
      <c r="O209" s="212"/>
      <c r="P209" s="212"/>
      <c r="Q209" s="212"/>
      <c r="R209" s="212"/>
      <c r="S209" s="212"/>
      <c r="T209" s="21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07" t="s">
        <v>134</v>
      </c>
      <c r="AU209" s="207" t="s">
        <v>83</v>
      </c>
      <c r="AV209" s="14" t="s">
        <v>83</v>
      </c>
      <c r="AW209" s="14" t="s">
        <v>30</v>
      </c>
      <c r="AX209" s="14" t="s">
        <v>73</v>
      </c>
      <c r="AY209" s="207" t="s">
        <v>125</v>
      </c>
    </row>
    <row r="210" s="14" customFormat="1">
      <c r="A210" s="14"/>
      <c r="B210" s="206"/>
      <c r="C210" s="14"/>
      <c r="D210" s="199" t="s">
        <v>134</v>
      </c>
      <c r="E210" s="207" t="s">
        <v>1</v>
      </c>
      <c r="F210" s="208" t="s">
        <v>258</v>
      </c>
      <c r="G210" s="14"/>
      <c r="H210" s="209">
        <v>3.6720000000000002</v>
      </c>
      <c r="I210" s="210"/>
      <c r="J210" s="14"/>
      <c r="K210" s="14"/>
      <c r="L210" s="206"/>
      <c r="M210" s="211"/>
      <c r="N210" s="212"/>
      <c r="O210" s="212"/>
      <c r="P210" s="212"/>
      <c r="Q210" s="212"/>
      <c r="R210" s="212"/>
      <c r="S210" s="212"/>
      <c r="T210" s="21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07" t="s">
        <v>134</v>
      </c>
      <c r="AU210" s="207" t="s">
        <v>83</v>
      </c>
      <c r="AV210" s="14" t="s">
        <v>83</v>
      </c>
      <c r="AW210" s="14" t="s">
        <v>30</v>
      </c>
      <c r="AX210" s="14" t="s">
        <v>73</v>
      </c>
      <c r="AY210" s="207" t="s">
        <v>125</v>
      </c>
    </row>
    <row r="211" s="14" customFormat="1">
      <c r="A211" s="14"/>
      <c r="B211" s="206"/>
      <c r="C211" s="14"/>
      <c r="D211" s="199" t="s">
        <v>134</v>
      </c>
      <c r="E211" s="207" t="s">
        <v>1</v>
      </c>
      <c r="F211" s="208" t="s">
        <v>259</v>
      </c>
      <c r="G211" s="14"/>
      <c r="H211" s="209">
        <v>92.983999999999995</v>
      </c>
      <c r="I211" s="210"/>
      <c r="J211" s="14"/>
      <c r="K211" s="14"/>
      <c r="L211" s="206"/>
      <c r="M211" s="211"/>
      <c r="N211" s="212"/>
      <c r="O211" s="212"/>
      <c r="P211" s="212"/>
      <c r="Q211" s="212"/>
      <c r="R211" s="212"/>
      <c r="S211" s="212"/>
      <c r="T211" s="21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07" t="s">
        <v>134</v>
      </c>
      <c r="AU211" s="207" t="s">
        <v>83</v>
      </c>
      <c r="AV211" s="14" t="s">
        <v>83</v>
      </c>
      <c r="AW211" s="14" t="s">
        <v>30</v>
      </c>
      <c r="AX211" s="14" t="s">
        <v>73</v>
      </c>
      <c r="AY211" s="207" t="s">
        <v>125</v>
      </c>
    </row>
    <row r="212" s="13" customFormat="1">
      <c r="A212" s="13"/>
      <c r="B212" s="198"/>
      <c r="C212" s="13"/>
      <c r="D212" s="199" t="s">
        <v>134</v>
      </c>
      <c r="E212" s="200" t="s">
        <v>1</v>
      </c>
      <c r="F212" s="201" t="s">
        <v>250</v>
      </c>
      <c r="G212" s="13"/>
      <c r="H212" s="200" t="s">
        <v>1</v>
      </c>
      <c r="I212" s="202"/>
      <c r="J212" s="13"/>
      <c r="K212" s="13"/>
      <c r="L212" s="198"/>
      <c r="M212" s="203"/>
      <c r="N212" s="204"/>
      <c r="O212" s="204"/>
      <c r="P212" s="204"/>
      <c r="Q212" s="204"/>
      <c r="R212" s="204"/>
      <c r="S212" s="204"/>
      <c r="T212" s="20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00" t="s">
        <v>134</v>
      </c>
      <c r="AU212" s="200" t="s">
        <v>83</v>
      </c>
      <c r="AV212" s="13" t="s">
        <v>81</v>
      </c>
      <c r="AW212" s="13" t="s">
        <v>30</v>
      </c>
      <c r="AX212" s="13" t="s">
        <v>73</v>
      </c>
      <c r="AY212" s="200" t="s">
        <v>125</v>
      </c>
    </row>
    <row r="213" s="14" customFormat="1">
      <c r="A213" s="14"/>
      <c r="B213" s="206"/>
      <c r="C213" s="14"/>
      <c r="D213" s="199" t="s">
        <v>134</v>
      </c>
      <c r="E213" s="207" t="s">
        <v>1</v>
      </c>
      <c r="F213" s="208" t="s">
        <v>260</v>
      </c>
      <c r="G213" s="14"/>
      <c r="H213" s="209">
        <v>13.680999999999999</v>
      </c>
      <c r="I213" s="210"/>
      <c r="J213" s="14"/>
      <c r="K213" s="14"/>
      <c r="L213" s="206"/>
      <c r="M213" s="211"/>
      <c r="N213" s="212"/>
      <c r="O213" s="212"/>
      <c r="P213" s="212"/>
      <c r="Q213" s="212"/>
      <c r="R213" s="212"/>
      <c r="S213" s="212"/>
      <c r="T213" s="21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07" t="s">
        <v>134</v>
      </c>
      <c r="AU213" s="207" t="s">
        <v>83</v>
      </c>
      <c r="AV213" s="14" t="s">
        <v>83</v>
      </c>
      <c r="AW213" s="14" t="s">
        <v>30</v>
      </c>
      <c r="AX213" s="14" t="s">
        <v>73</v>
      </c>
      <c r="AY213" s="207" t="s">
        <v>125</v>
      </c>
    </row>
    <row r="214" s="14" customFormat="1">
      <c r="A214" s="14"/>
      <c r="B214" s="206"/>
      <c r="C214" s="14"/>
      <c r="D214" s="199" t="s">
        <v>134</v>
      </c>
      <c r="E214" s="207" t="s">
        <v>1</v>
      </c>
      <c r="F214" s="208" t="s">
        <v>261</v>
      </c>
      <c r="G214" s="14"/>
      <c r="H214" s="209">
        <v>1.663</v>
      </c>
      <c r="I214" s="210"/>
      <c r="J214" s="14"/>
      <c r="K214" s="14"/>
      <c r="L214" s="206"/>
      <c r="M214" s="211"/>
      <c r="N214" s="212"/>
      <c r="O214" s="212"/>
      <c r="P214" s="212"/>
      <c r="Q214" s="212"/>
      <c r="R214" s="212"/>
      <c r="S214" s="212"/>
      <c r="T214" s="21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07" t="s">
        <v>134</v>
      </c>
      <c r="AU214" s="207" t="s">
        <v>83</v>
      </c>
      <c r="AV214" s="14" t="s">
        <v>83</v>
      </c>
      <c r="AW214" s="14" t="s">
        <v>30</v>
      </c>
      <c r="AX214" s="14" t="s">
        <v>73</v>
      </c>
      <c r="AY214" s="207" t="s">
        <v>125</v>
      </c>
    </row>
    <row r="215" s="15" customFormat="1">
      <c r="A215" s="15"/>
      <c r="B215" s="214"/>
      <c r="C215" s="15"/>
      <c r="D215" s="199" t="s">
        <v>134</v>
      </c>
      <c r="E215" s="215" t="s">
        <v>1</v>
      </c>
      <c r="F215" s="216" t="s">
        <v>139</v>
      </c>
      <c r="G215" s="15"/>
      <c r="H215" s="217">
        <v>2116.7020000000002</v>
      </c>
      <c r="I215" s="218"/>
      <c r="J215" s="15"/>
      <c r="K215" s="15"/>
      <c r="L215" s="214"/>
      <c r="M215" s="219"/>
      <c r="N215" s="220"/>
      <c r="O215" s="220"/>
      <c r="P215" s="220"/>
      <c r="Q215" s="220"/>
      <c r="R215" s="220"/>
      <c r="S215" s="220"/>
      <c r="T215" s="221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15" t="s">
        <v>134</v>
      </c>
      <c r="AU215" s="215" t="s">
        <v>83</v>
      </c>
      <c r="AV215" s="15" t="s">
        <v>132</v>
      </c>
      <c r="AW215" s="15" t="s">
        <v>30</v>
      </c>
      <c r="AX215" s="15" t="s">
        <v>81</v>
      </c>
      <c r="AY215" s="215" t="s">
        <v>125</v>
      </c>
    </row>
    <row r="216" s="2" customFormat="1" ht="14.4" customHeight="1">
      <c r="A216" s="38"/>
      <c r="B216" s="184"/>
      <c r="C216" s="185" t="s">
        <v>7</v>
      </c>
      <c r="D216" s="185" t="s">
        <v>127</v>
      </c>
      <c r="E216" s="186" t="s">
        <v>262</v>
      </c>
      <c r="F216" s="187" t="s">
        <v>263</v>
      </c>
      <c r="G216" s="188" t="s">
        <v>176</v>
      </c>
      <c r="H216" s="189">
        <v>103.15600000000001</v>
      </c>
      <c r="I216" s="190"/>
      <c r="J216" s="191">
        <f>ROUND(I216*H216,2)</f>
        <v>0</v>
      </c>
      <c r="K216" s="187" t="s">
        <v>131</v>
      </c>
      <c r="L216" s="39"/>
      <c r="M216" s="192" t="s">
        <v>1</v>
      </c>
      <c r="N216" s="193" t="s">
        <v>38</v>
      </c>
      <c r="O216" s="77"/>
      <c r="P216" s="194">
        <f>O216*H216</f>
        <v>0</v>
      </c>
      <c r="Q216" s="194">
        <v>0.00247</v>
      </c>
      <c r="R216" s="194">
        <f>Q216*H216</f>
        <v>0.25479531999999999</v>
      </c>
      <c r="S216" s="194">
        <v>0</v>
      </c>
      <c r="T216" s="195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96" t="s">
        <v>132</v>
      </c>
      <c r="AT216" s="196" t="s">
        <v>127</v>
      </c>
      <c r="AU216" s="196" t="s">
        <v>83</v>
      </c>
      <c r="AY216" s="19" t="s">
        <v>125</v>
      </c>
      <c r="BE216" s="197">
        <f>IF(N216="základní",J216,0)</f>
        <v>0</v>
      </c>
      <c r="BF216" s="197">
        <f>IF(N216="snížená",J216,0)</f>
        <v>0</v>
      </c>
      <c r="BG216" s="197">
        <f>IF(N216="zákl. přenesená",J216,0)</f>
        <v>0</v>
      </c>
      <c r="BH216" s="197">
        <f>IF(N216="sníž. přenesená",J216,0)</f>
        <v>0</v>
      </c>
      <c r="BI216" s="197">
        <f>IF(N216="nulová",J216,0)</f>
        <v>0</v>
      </c>
      <c r="BJ216" s="19" t="s">
        <v>81</v>
      </c>
      <c r="BK216" s="197">
        <f>ROUND(I216*H216,2)</f>
        <v>0</v>
      </c>
      <c r="BL216" s="19" t="s">
        <v>132</v>
      </c>
      <c r="BM216" s="196" t="s">
        <v>264</v>
      </c>
    </row>
    <row r="217" s="13" customFormat="1">
      <c r="A217" s="13"/>
      <c r="B217" s="198"/>
      <c r="C217" s="13"/>
      <c r="D217" s="199" t="s">
        <v>134</v>
      </c>
      <c r="E217" s="200" t="s">
        <v>1</v>
      </c>
      <c r="F217" s="201" t="s">
        <v>265</v>
      </c>
      <c r="G217" s="13"/>
      <c r="H217" s="200" t="s">
        <v>1</v>
      </c>
      <c r="I217" s="202"/>
      <c r="J217" s="13"/>
      <c r="K217" s="13"/>
      <c r="L217" s="198"/>
      <c r="M217" s="203"/>
      <c r="N217" s="204"/>
      <c r="O217" s="204"/>
      <c r="P217" s="204"/>
      <c r="Q217" s="204"/>
      <c r="R217" s="204"/>
      <c r="S217" s="204"/>
      <c r="T217" s="20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00" t="s">
        <v>134</v>
      </c>
      <c r="AU217" s="200" t="s">
        <v>83</v>
      </c>
      <c r="AV217" s="13" t="s">
        <v>81</v>
      </c>
      <c r="AW217" s="13" t="s">
        <v>30</v>
      </c>
      <c r="AX217" s="13" t="s">
        <v>73</v>
      </c>
      <c r="AY217" s="200" t="s">
        <v>125</v>
      </c>
    </row>
    <row r="218" s="14" customFormat="1">
      <c r="A218" s="14"/>
      <c r="B218" s="206"/>
      <c r="C218" s="14"/>
      <c r="D218" s="199" t="s">
        <v>134</v>
      </c>
      <c r="E218" s="207" t="s">
        <v>1</v>
      </c>
      <c r="F218" s="208" t="s">
        <v>266</v>
      </c>
      <c r="G218" s="14"/>
      <c r="H218" s="209">
        <v>87.438000000000002</v>
      </c>
      <c r="I218" s="210"/>
      <c r="J218" s="14"/>
      <c r="K218" s="14"/>
      <c r="L218" s="206"/>
      <c r="M218" s="211"/>
      <c r="N218" s="212"/>
      <c r="O218" s="212"/>
      <c r="P218" s="212"/>
      <c r="Q218" s="212"/>
      <c r="R218" s="212"/>
      <c r="S218" s="212"/>
      <c r="T218" s="21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07" t="s">
        <v>134</v>
      </c>
      <c r="AU218" s="207" t="s">
        <v>83</v>
      </c>
      <c r="AV218" s="14" t="s">
        <v>83</v>
      </c>
      <c r="AW218" s="14" t="s">
        <v>30</v>
      </c>
      <c r="AX218" s="14" t="s">
        <v>73</v>
      </c>
      <c r="AY218" s="207" t="s">
        <v>125</v>
      </c>
    </row>
    <row r="219" s="13" customFormat="1">
      <c r="A219" s="13"/>
      <c r="B219" s="198"/>
      <c r="C219" s="13"/>
      <c r="D219" s="199" t="s">
        <v>134</v>
      </c>
      <c r="E219" s="200" t="s">
        <v>1</v>
      </c>
      <c r="F219" s="201" t="s">
        <v>267</v>
      </c>
      <c r="G219" s="13"/>
      <c r="H219" s="200" t="s">
        <v>1</v>
      </c>
      <c r="I219" s="202"/>
      <c r="J219" s="13"/>
      <c r="K219" s="13"/>
      <c r="L219" s="198"/>
      <c r="M219" s="203"/>
      <c r="N219" s="204"/>
      <c r="O219" s="204"/>
      <c r="P219" s="204"/>
      <c r="Q219" s="204"/>
      <c r="R219" s="204"/>
      <c r="S219" s="204"/>
      <c r="T219" s="20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00" t="s">
        <v>134</v>
      </c>
      <c r="AU219" s="200" t="s">
        <v>83</v>
      </c>
      <c r="AV219" s="13" t="s">
        <v>81</v>
      </c>
      <c r="AW219" s="13" t="s">
        <v>30</v>
      </c>
      <c r="AX219" s="13" t="s">
        <v>73</v>
      </c>
      <c r="AY219" s="200" t="s">
        <v>125</v>
      </c>
    </row>
    <row r="220" s="14" customFormat="1">
      <c r="A220" s="14"/>
      <c r="B220" s="206"/>
      <c r="C220" s="14"/>
      <c r="D220" s="199" t="s">
        <v>134</v>
      </c>
      <c r="E220" s="207" t="s">
        <v>1</v>
      </c>
      <c r="F220" s="208" t="s">
        <v>268</v>
      </c>
      <c r="G220" s="14"/>
      <c r="H220" s="209">
        <v>10.228999999999999</v>
      </c>
      <c r="I220" s="210"/>
      <c r="J220" s="14"/>
      <c r="K220" s="14"/>
      <c r="L220" s="206"/>
      <c r="M220" s="211"/>
      <c r="N220" s="212"/>
      <c r="O220" s="212"/>
      <c r="P220" s="212"/>
      <c r="Q220" s="212"/>
      <c r="R220" s="212"/>
      <c r="S220" s="212"/>
      <c r="T220" s="21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07" t="s">
        <v>134</v>
      </c>
      <c r="AU220" s="207" t="s">
        <v>83</v>
      </c>
      <c r="AV220" s="14" t="s">
        <v>83</v>
      </c>
      <c r="AW220" s="14" t="s">
        <v>30</v>
      </c>
      <c r="AX220" s="14" t="s">
        <v>73</v>
      </c>
      <c r="AY220" s="207" t="s">
        <v>125</v>
      </c>
    </row>
    <row r="221" s="13" customFormat="1">
      <c r="A221" s="13"/>
      <c r="B221" s="198"/>
      <c r="C221" s="13"/>
      <c r="D221" s="199" t="s">
        <v>134</v>
      </c>
      <c r="E221" s="200" t="s">
        <v>1</v>
      </c>
      <c r="F221" s="201" t="s">
        <v>269</v>
      </c>
      <c r="G221" s="13"/>
      <c r="H221" s="200" t="s">
        <v>1</v>
      </c>
      <c r="I221" s="202"/>
      <c r="J221" s="13"/>
      <c r="K221" s="13"/>
      <c r="L221" s="198"/>
      <c r="M221" s="203"/>
      <c r="N221" s="204"/>
      <c r="O221" s="204"/>
      <c r="P221" s="204"/>
      <c r="Q221" s="204"/>
      <c r="R221" s="204"/>
      <c r="S221" s="204"/>
      <c r="T221" s="20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00" t="s">
        <v>134</v>
      </c>
      <c r="AU221" s="200" t="s">
        <v>83</v>
      </c>
      <c r="AV221" s="13" t="s">
        <v>81</v>
      </c>
      <c r="AW221" s="13" t="s">
        <v>30</v>
      </c>
      <c r="AX221" s="13" t="s">
        <v>73</v>
      </c>
      <c r="AY221" s="200" t="s">
        <v>125</v>
      </c>
    </row>
    <row r="222" s="14" customFormat="1">
      <c r="A222" s="14"/>
      <c r="B222" s="206"/>
      <c r="C222" s="14"/>
      <c r="D222" s="199" t="s">
        <v>134</v>
      </c>
      <c r="E222" s="207" t="s">
        <v>1</v>
      </c>
      <c r="F222" s="208" t="s">
        <v>270</v>
      </c>
      <c r="G222" s="14"/>
      <c r="H222" s="209">
        <v>3.8260000000000001</v>
      </c>
      <c r="I222" s="210"/>
      <c r="J222" s="14"/>
      <c r="K222" s="14"/>
      <c r="L222" s="206"/>
      <c r="M222" s="211"/>
      <c r="N222" s="212"/>
      <c r="O222" s="212"/>
      <c r="P222" s="212"/>
      <c r="Q222" s="212"/>
      <c r="R222" s="212"/>
      <c r="S222" s="212"/>
      <c r="T222" s="21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07" t="s">
        <v>134</v>
      </c>
      <c r="AU222" s="207" t="s">
        <v>83</v>
      </c>
      <c r="AV222" s="14" t="s">
        <v>83</v>
      </c>
      <c r="AW222" s="14" t="s">
        <v>30</v>
      </c>
      <c r="AX222" s="14" t="s">
        <v>73</v>
      </c>
      <c r="AY222" s="207" t="s">
        <v>125</v>
      </c>
    </row>
    <row r="223" s="14" customFormat="1">
      <c r="A223" s="14"/>
      <c r="B223" s="206"/>
      <c r="C223" s="14"/>
      <c r="D223" s="199" t="s">
        <v>134</v>
      </c>
      <c r="E223" s="207" t="s">
        <v>1</v>
      </c>
      <c r="F223" s="208" t="s">
        <v>261</v>
      </c>
      <c r="G223" s="14"/>
      <c r="H223" s="209">
        <v>1.663</v>
      </c>
      <c r="I223" s="210"/>
      <c r="J223" s="14"/>
      <c r="K223" s="14"/>
      <c r="L223" s="206"/>
      <c r="M223" s="211"/>
      <c r="N223" s="212"/>
      <c r="O223" s="212"/>
      <c r="P223" s="212"/>
      <c r="Q223" s="212"/>
      <c r="R223" s="212"/>
      <c r="S223" s="212"/>
      <c r="T223" s="21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07" t="s">
        <v>134</v>
      </c>
      <c r="AU223" s="207" t="s">
        <v>83</v>
      </c>
      <c r="AV223" s="14" t="s">
        <v>83</v>
      </c>
      <c r="AW223" s="14" t="s">
        <v>30</v>
      </c>
      <c r="AX223" s="14" t="s">
        <v>73</v>
      </c>
      <c r="AY223" s="207" t="s">
        <v>125</v>
      </c>
    </row>
    <row r="224" s="15" customFormat="1">
      <c r="A224" s="15"/>
      <c r="B224" s="214"/>
      <c r="C224" s="15"/>
      <c r="D224" s="199" t="s">
        <v>134</v>
      </c>
      <c r="E224" s="215" t="s">
        <v>1</v>
      </c>
      <c r="F224" s="216" t="s">
        <v>139</v>
      </c>
      <c r="G224" s="15"/>
      <c r="H224" s="217">
        <v>103.15600000000001</v>
      </c>
      <c r="I224" s="218"/>
      <c r="J224" s="15"/>
      <c r="K224" s="15"/>
      <c r="L224" s="214"/>
      <c r="M224" s="219"/>
      <c r="N224" s="220"/>
      <c r="O224" s="220"/>
      <c r="P224" s="220"/>
      <c r="Q224" s="220"/>
      <c r="R224" s="220"/>
      <c r="S224" s="220"/>
      <c r="T224" s="221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15" t="s">
        <v>134</v>
      </c>
      <c r="AU224" s="215" t="s">
        <v>83</v>
      </c>
      <c r="AV224" s="15" t="s">
        <v>132</v>
      </c>
      <c r="AW224" s="15" t="s">
        <v>30</v>
      </c>
      <c r="AX224" s="15" t="s">
        <v>81</v>
      </c>
      <c r="AY224" s="215" t="s">
        <v>125</v>
      </c>
    </row>
    <row r="225" s="2" customFormat="1" ht="14.4" customHeight="1">
      <c r="A225" s="38"/>
      <c r="B225" s="184"/>
      <c r="C225" s="185" t="s">
        <v>271</v>
      </c>
      <c r="D225" s="185" t="s">
        <v>127</v>
      </c>
      <c r="E225" s="186" t="s">
        <v>272</v>
      </c>
      <c r="F225" s="187" t="s">
        <v>273</v>
      </c>
      <c r="G225" s="188" t="s">
        <v>176</v>
      </c>
      <c r="H225" s="189">
        <v>103.15600000000001</v>
      </c>
      <c r="I225" s="190"/>
      <c r="J225" s="191">
        <f>ROUND(I225*H225,2)</f>
        <v>0</v>
      </c>
      <c r="K225" s="187" t="s">
        <v>131</v>
      </c>
      <c r="L225" s="39"/>
      <c r="M225" s="192" t="s">
        <v>1</v>
      </c>
      <c r="N225" s="193" t="s">
        <v>38</v>
      </c>
      <c r="O225" s="77"/>
      <c r="P225" s="194">
        <f>O225*H225</f>
        <v>0</v>
      </c>
      <c r="Q225" s="194">
        <v>0</v>
      </c>
      <c r="R225" s="194">
        <f>Q225*H225</f>
        <v>0</v>
      </c>
      <c r="S225" s="194">
        <v>0</v>
      </c>
      <c r="T225" s="195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196" t="s">
        <v>132</v>
      </c>
      <c r="AT225" s="196" t="s">
        <v>127</v>
      </c>
      <c r="AU225" s="196" t="s">
        <v>83</v>
      </c>
      <c r="AY225" s="19" t="s">
        <v>125</v>
      </c>
      <c r="BE225" s="197">
        <f>IF(N225="základní",J225,0)</f>
        <v>0</v>
      </c>
      <c r="BF225" s="197">
        <f>IF(N225="snížená",J225,0)</f>
        <v>0</v>
      </c>
      <c r="BG225" s="197">
        <f>IF(N225="zákl. přenesená",J225,0)</f>
        <v>0</v>
      </c>
      <c r="BH225" s="197">
        <f>IF(N225="sníž. přenesená",J225,0)</f>
        <v>0</v>
      </c>
      <c r="BI225" s="197">
        <f>IF(N225="nulová",J225,0)</f>
        <v>0</v>
      </c>
      <c r="BJ225" s="19" t="s">
        <v>81</v>
      </c>
      <c r="BK225" s="197">
        <f>ROUND(I225*H225,2)</f>
        <v>0</v>
      </c>
      <c r="BL225" s="19" t="s">
        <v>132</v>
      </c>
      <c r="BM225" s="196" t="s">
        <v>274</v>
      </c>
    </row>
    <row r="226" s="2" customFormat="1" ht="54" customHeight="1">
      <c r="A226" s="38"/>
      <c r="B226" s="184"/>
      <c r="C226" s="185" t="s">
        <v>275</v>
      </c>
      <c r="D226" s="185" t="s">
        <v>127</v>
      </c>
      <c r="E226" s="186" t="s">
        <v>276</v>
      </c>
      <c r="F226" s="187" t="s">
        <v>277</v>
      </c>
      <c r="G226" s="188" t="s">
        <v>183</v>
      </c>
      <c r="H226" s="189">
        <v>12</v>
      </c>
      <c r="I226" s="190"/>
      <c r="J226" s="191">
        <f>ROUND(I226*H226,2)</f>
        <v>0</v>
      </c>
      <c r="K226" s="187" t="s">
        <v>131</v>
      </c>
      <c r="L226" s="39"/>
      <c r="M226" s="192" t="s">
        <v>1</v>
      </c>
      <c r="N226" s="193" t="s">
        <v>38</v>
      </c>
      <c r="O226" s="77"/>
      <c r="P226" s="194">
        <f>O226*H226</f>
        <v>0</v>
      </c>
      <c r="Q226" s="194">
        <v>0.0049800000000000001</v>
      </c>
      <c r="R226" s="194">
        <f>Q226*H226</f>
        <v>0.059760000000000001</v>
      </c>
      <c r="S226" s="194">
        <v>0</v>
      </c>
      <c r="T226" s="195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196" t="s">
        <v>132</v>
      </c>
      <c r="AT226" s="196" t="s">
        <v>127</v>
      </c>
      <c r="AU226" s="196" t="s">
        <v>83</v>
      </c>
      <c r="AY226" s="19" t="s">
        <v>125</v>
      </c>
      <c r="BE226" s="197">
        <f>IF(N226="základní",J226,0)</f>
        <v>0</v>
      </c>
      <c r="BF226" s="197">
        <f>IF(N226="snížená",J226,0)</f>
        <v>0</v>
      </c>
      <c r="BG226" s="197">
        <f>IF(N226="zákl. přenesená",J226,0)</f>
        <v>0</v>
      </c>
      <c r="BH226" s="197">
        <f>IF(N226="sníž. přenesená",J226,0)</f>
        <v>0</v>
      </c>
      <c r="BI226" s="197">
        <f>IF(N226="nulová",J226,0)</f>
        <v>0</v>
      </c>
      <c r="BJ226" s="19" t="s">
        <v>81</v>
      </c>
      <c r="BK226" s="197">
        <f>ROUND(I226*H226,2)</f>
        <v>0</v>
      </c>
      <c r="BL226" s="19" t="s">
        <v>132</v>
      </c>
      <c r="BM226" s="196" t="s">
        <v>278</v>
      </c>
    </row>
    <row r="227" s="14" customFormat="1">
      <c r="A227" s="14"/>
      <c r="B227" s="206"/>
      <c r="C227" s="14"/>
      <c r="D227" s="199" t="s">
        <v>134</v>
      </c>
      <c r="E227" s="207" t="s">
        <v>1</v>
      </c>
      <c r="F227" s="208" t="s">
        <v>279</v>
      </c>
      <c r="G227" s="14"/>
      <c r="H227" s="209">
        <v>12</v>
      </c>
      <c r="I227" s="210"/>
      <c r="J227" s="14"/>
      <c r="K227" s="14"/>
      <c r="L227" s="206"/>
      <c r="M227" s="211"/>
      <c r="N227" s="212"/>
      <c r="O227" s="212"/>
      <c r="P227" s="212"/>
      <c r="Q227" s="212"/>
      <c r="R227" s="212"/>
      <c r="S227" s="212"/>
      <c r="T227" s="21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07" t="s">
        <v>134</v>
      </c>
      <c r="AU227" s="207" t="s">
        <v>83</v>
      </c>
      <c r="AV227" s="14" t="s">
        <v>83</v>
      </c>
      <c r="AW227" s="14" t="s">
        <v>30</v>
      </c>
      <c r="AX227" s="14" t="s">
        <v>81</v>
      </c>
      <c r="AY227" s="207" t="s">
        <v>125</v>
      </c>
    </row>
    <row r="228" s="2" customFormat="1" ht="54" customHeight="1">
      <c r="A228" s="38"/>
      <c r="B228" s="184"/>
      <c r="C228" s="185" t="s">
        <v>280</v>
      </c>
      <c r="D228" s="185" t="s">
        <v>127</v>
      </c>
      <c r="E228" s="186" t="s">
        <v>281</v>
      </c>
      <c r="F228" s="187" t="s">
        <v>282</v>
      </c>
      <c r="G228" s="188" t="s">
        <v>183</v>
      </c>
      <c r="H228" s="189">
        <v>6</v>
      </c>
      <c r="I228" s="190"/>
      <c r="J228" s="191">
        <f>ROUND(I228*H228,2)</f>
        <v>0</v>
      </c>
      <c r="K228" s="187" t="s">
        <v>131</v>
      </c>
      <c r="L228" s="39"/>
      <c r="M228" s="192" t="s">
        <v>1</v>
      </c>
      <c r="N228" s="193" t="s">
        <v>38</v>
      </c>
      <c r="O228" s="77"/>
      <c r="P228" s="194">
        <f>O228*H228</f>
        <v>0</v>
      </c>
      <c r="Q228" s="194">
        <v>0.018270000000000002</v>
      </c>
      <c r="R228" s="194">
        <f>Q228*H228</f>
        <v>0.10962000000000001</v>
      </c>
      <c r="S228" s="194">
        <v>0</v>
      </c>
      <c r="T228" s="195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196" t="s">
        <v>132</v>
      </c>
      <c r="AT228" s="196" t="s">
        <v>127</v>
      </c>
      <c r="AU228" s="196" t="s">
        <v>83</v>
      </c>
      <c r="AY228" s="19" t="s">
        <v>125</v>
      </c>
      <c r="BE228" s="197">
        <f>IF(N228="základní",J228,0)</f>
        <v>0</v>
      </c>
      <c r="BF228" s="197">
        <f>IF(N228="snížená",J228,0)</f>
        <v>0</v>
      </c>
      <c r="BG228" s="197">
        <f>IF(N228="zákl. přenesená",J228,0)</f>
        <v>0</v>
      </c>
      <c r="BH228" s="197">
        <f>IF(N228="sníž. přenesená",J228,0)</f>
        <v>0</v>
      </c>
      <c r="BI228" s="197">
        <f>IF(N228="nulová",J228,0)</f>
        <v>0</v>
      </c>
      <c r="BJ228" s="19" t="s">
        <v>81</v>
      </c>
      <c r="BK228" s="197">
        <f>ROUND(I228*H228,2)</f>
        <v>0</v>
      </c>
      <c r="BL228" s="19" t="s">
        <v>132</v>
      </c>
      <c r="BM228" s="196" t="s">
        <v>283</v>
      </c>
    </row>
    <row r="229" s="14" customFormat="1">
      <c r="A229" s="14"/>
      <c r="B229" s="206"/>
      <c r="C229" s="14"/>
      <c r="D229" s="199" t="s">
        <v>134</v>
      </c>
      <c r="E229" s="207" t="s">
        <v>1</v>
      </c>
      <c r="F229" s="208" t="s">
        <v>284</v>
      </c>
      <c r="G229" s="14"/>
      <c r="H229" s="209">
        <v>5</v>
      </c>
      <c r="I229" s="210"/>
      <c r="J229" s="14"/>
      <c r="K229" s="14"/>
      <c r="L229" s="206"/>
      <c r="M229" s="211"/>
      <c r="N229" s="212"/>
      <c r="O229" s="212"/>
      <c r="P229" s="212"/>
      <c r="Q229" s="212"/>
      <c r="R229" s="212"/>
      <c r="S229" s="212"/>
      <c r="T229" s="21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07" t="s">
        <v>134</v>
      </c>
      <c r="AU229" s="207" t="s">
        <v>83</v>
      </c>
      <c r="AV229" s="14" t="s">
        <v>83</v>
      </c>
      <c r="AW229" s="14" t="s">
        <v>30</v>
      </c>
      <c r="AX229" s="14" t="s">
        <v>73</v>
      </c>
      <c r="AY229" s="207" t="s">
        <v>125</v>
      </c>
    </row>
    <row r="230" s="14" customFormat="1">
      <c r="A230" s="14"/>
      <c r="B230" s="206"/>
      <c r="C230" s="14"/>
      <c r="D230" s="199" t="s">
        <v>134</v>
      </c>
      <c r="E230" s="207" t="s">
        <v>1</v>
      </c>
      <c r="F230" s="208" t="s">
        <v>285</v>
      </c>
      <c r="G230" s="14"/>
      <c r="H230" s="209">
        <v>1</v>
      </c>
      <c r="I230" s="210"/>
      <c r="J230" s="14"/>
      <c r="K230" s="14"/>
      <c r="L230" s="206"/>
      <c r="M230" s="211"/>
      <c r="N230" s="212"/>
      <c r="O230" s="212"/>
      <c r="P230" s="212"/>
      <c r="Q230" s="212"/>
      <c r="R230" s="212"/>
      <c r="S230" s="212"/>
      <c r="T230" s="21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07" t="s">
        <v>134</v>
      </c>
      <c r="AU230" s="207" t="s">
        <v>83</v>
      </c>
      <c r="AV230" s="14" t="s">
        <v>83</v>
      </c>
      <c r="AW230" s="14" t="s">
        <v>30</v>
      </c>
      <c r="AX230" s="14" t="s">
        <v>73</v>
      </c>
      <c r="AY230" s="207" t="s">
        <v>125</v>
      </c>
    </row>
    <row r="231" s="15" customFormat="1">
      <c r="A231" s="15"/>
      <c r="B231" s="214"/>
      <c r="C231" s="15"/>
      <c r="D231" s="199" t="s">
        <v>134</v>
      </c>
      <c r="E231" s="215" t="s">
        <v>1</v>
      </c>
      <c r="F231" s="216" t="s">
        <v>139</v>
      </c>
      <c r="G231" s="15"/>
      <c r="H231" s="217">
        <v>6</v>
      </c>
      <c r="I231" s="218"/>
      <c r="J231" s="15"/>
      <c r="K231" s="15"/>
      <c r="L231" s="214"/>
      <c r="M231" s="219"/>
      <c r="N231" s="220"/>
      <c r="O231" s="220"/>
      <c r="P231" s="220"/>
      <c r="Q231" s="220"/>
      <c r="R231" s="220"/>
      <c r="S231" s="220"/>
      <c r="T231" s="221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15" t="s">
        <v>134</v>
      </c>
      <c r="AU231" s="215" t="s">
        <v>83</v>
      </c>
      <c r="AV231" s="15" t="s">
        <v>132</v>
      </c>
      <c r="AW231" s="15" t="s">
        <v>30</v>
      </c>
      <c r="AX231" s="15" t="s">
        <v>81</v>
      </c>
      <c r="AY231" s="215" t="s">
        <v>125</v>
      </c>
    </row>
    <row r="232" s="2" customFormat="1" ht="21.6" customHeight="1">
      <c r="A232" s="38"/>
      <c r="B232" s="184"/>
      <c r="C232" s="185" t="s">
        <v>286</v>
      </c>
      <c r="D232" s="185" t="s">
        <v>127</v>
      </c>
      <c r="E232" s="186" t="s">
        <v>287</v>
      </c>
      <c r="F232" s="187" t="s">
        <v>288</v>
      </c>
      <c r="G232" s="188" t="s">
        <v>152</v>
      </c>
      <c r="H232" s="189">
        <v>117.429</v>
      </c>
      <c r="I232" s="190"/>
      <c r="J232" s="191">
        <f>ROUND(I232*H232,2)</f>
        <v>0</v>
      </c>
      <c r="K232" s="187" t="s">
        <v>131</v>
      </c>
      <c r="L232" s="39"/>
      <c r="M232" s="192" t="s">
        <v>1</v>
      </c>
      <c r="N232" s="193" t="s">
        <v>38</v>
      </c>
      <c r="O232" s="77"/>
      <c r="P232" s="194">
        <f>O232*H232</f>
        <v>0</v>
      </c>
      <c r="Q232" s="194">
        <v>1.0382199999999999</v>
      </c>
      <c r="R232" s="194">
        <f>Q232*H232</f>
        <v>121.91713637999999</v>
      </c>
      <c r="S232" s="194">
        <v>0</v>
      </c>
      <c r="T232" s="195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96" t="s">
        <v>132</v>
      </c>
      <c r="AT232" s="196" t="s">
        <v>127</v>
      </c>
      <c r="AU232" s="196" t="s">
        <v>83</v>
      </c>
      <c r="AY232" s="19" t="s">
        <v>125</v>
      </c>
      <c r="BE232" s="197">
        <f>IF(N232="základní",J232,0)</f>
        <v>0</v>
      </c>
      <c r="BF232" s="197">
        <f>IF(N232="snížená",J232,0)</f>
        <v>0</v>
      </c>
      <c r="BG232" s="197">
        <f>IF(N232="zákl. přenesená",J232,0)</f>
        <v>0</v>
      </c>
      <c r="BH232" s="197">
        <f>IF(N232="sníž. přenesená",J232,0)</f>
        <v>0</v>
      </c>
      <c r="BI232" s="197">
        <f>IF(N232="nulová",J232,0)</f>
        <v>0</v>
      </c>
      <c r="BJ232" s="19" t="s">
        <v>81</v>
      </c>
      <c r="BK232" s="197">
        <f>ROUND(I232*H232,2)</f>
        <v>0</v>
      </c>
      <c r="BL232" s="19" t="s">
        <v>132</v>
      </c>
      <c r="BM232" s="196" t="s">
        <v>289</v>
      </c>
    </row>
    <row r="233" s="14" customFormat="1">
      <c r="A233" s="14"/>
      <c r="B233" s="206"/>
      <c r="C233" s="14"/>
      <c r="D233" s="199" t="s">
        <v>134</v>
      </c>
      <c r="E233" s="207" t="s">
        <v>1</v>
      </c>
      <c r="F233" s="208" t="s">
        <v>290</v>
      </c>
      <c r="G233" s="14"/>
      <c r="H233" s="209">
        <v>117.429</v>
      </c>
      <c r="I233" s="210"/>
      <c r="J233" s="14"/>
      <c r="K233" s="14"/>
      <c r="L233" s="206"/>
      <c r="M233" s="211"/>
      <c r="N233" s="212"/>
      <c r="O233" s="212"/>
      <c r="P233" s="212"/>
      <c r="Q233" s="212"/>
      <c r="R233" s="212"/>
      <c r="S233" s="212"/>
      <c r="T233" s="21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07" t="s">
        <v>134</v>
      </c>
      <c r="AU233" s="207" t="s">
        <v>83</v>
      </c>
      <c r="AV233" s="14" t="s">
        <v>83</v>
      </c>
      <c r="AW233" s="14" t="s">
        <v>30</v>
      </c>
      <c r="AX233" s="14" t="s">
        <v>81</v>
      </c>
      <c r="AY233" s="207" t="s">
        <v>125</v>
      </c>
    </row>
    <row r="234" s="12" customFormat="1" ht="22.8" customHeight="1">
      <c r="A234" s="12"/>
      <c r="B234" s="171"/>
      <c r="C234" s="12"/>
      <c r="D234" s="172" t="s">
        <v>72</v>
      </c>
      <c r="E234" s="182" t="s">
        <v>291</v>
      </c>
      <c r="F234" s="182" t="s">
        <v>292</v>
      </c>
      <c r="G234" s="12"/>
      <c r="H234" s="12"/>
      <c r="I234" s="174"/>
      <c r="J234" s="183">
        <f>BK234</f>
        <v>0</v>
      </c>
      <c r="K234" s="12"/>
      <c r="L234" s="171"/>
      <c r="M234" s="176"/>
      <c r="N234" s="177"/>
      <c r="O234" s="177"/>
      <c r="P234" s="178">
        <f>SUM(P235:P262)</f>
        <v>0</v>
      </c>
      <c r="Q234" s="177"/>
      <c r="R234" s="178">
        <f>SUM(R235:R262)</f>
        <v>0</v>
      </c>
      <c r="S234" s="177"/>
      <c r="T234" s="179">
        <f>SUM(T235:T262)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72" t="s">
        <v>81</v>
      </c>
      <c r="AT234" s="180" t="s">
        <v>72</v>
      </c>
      <c r="AU234" s="180" t="s">
        <v>81</v>
      </c>
      <c r="AY234" s="172" t="s">
        <v>125</v>
      </c>
      <c r="BK234" s="181">
        <f>SUM(BK235:BK262)</f>
        <v>0</v>
      </c>
    </row>
    <row r="235" s="2" customFormat="1" ht="21.6" customHeight="1">
      <c r="A235" s="38"/>
      <c r="B235" s="184"/>
      <c r="C235" s="185" t="s">
        <v>293</v>
      </c>
      <c r="D235" s="185" t="s">
        <v>127</v>
      </c>
      <c r="E235" s="186" t="s">
        <v>294</v>
      </c>
      <c r="F235" s="187" t="s">
        <v>295</v>
      </c>
      <c r="G235" s="188" t="s">
        <v>183</v>
      </c>
      <c r="H235" s="189">
        <v>90</v>
      </c>
      <c r="I235" s="190"/>
      <c r="J235" s="191">
        <f>ROUND(I235*H235,2)</f>
        <v>0</v>
      </c>
      <c r="K235" s="187" t="s">
        <v>1</v>
      </c>
      <c r="L235" s="39"/>
      <c r="M235" s="192" t="s">
        <v>1</v>
      </c>
      <c r="N235" s="193" t="s">
        <v>38</v>
      </c>
      <c r="O235" s="77"/>
      <c r="P235" s="194">
        <f>O235*H235</f>
        <v>0</v>
      </c>
      <c r="Q235" s="194">
        <v>0</v>
      </c>
      <c r="R235" s="194">
        <f>Q235*H235</f>
        <v>0</v>
      </c>
      <c r="S235" s="194">
        <v>0</v>
      </c>
      <c r="T235" s="195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196" t="s">
        <v>132</v>
      </c>
      <c r="AT235" s="196" t="s">
        <v>127</v>
      </c>
      <c r="AU235" s="196" t="s">
        <v>83</v>
      </c>
      <c r="AY235" s="19" t="s">
        <v>125</v>
      </c>
      <c r="BE235" s="197">
        <f>IF(N235="základní",J235,0)</f>
        <v>0</v>
      </c>
      <c r="BF235" s="197">
        <f>IF(N235="snížená",J235,0)</f>
        <v>0</v>
      </c>
      <c r="BG235" s="197">
        <f>IF(N235="zákl. přenesená",J235,0)</f>
        <v>0</v>
      </c>
      <c r="BH235" s="197">
        <f>IF(N235="sníž. přenesená",J235,0)</f>
        <v>0</v>
      </c>
      <c r="BI235" s="197">
        <f>IF(N235="nulová",J235,0)</f>
        <v>0</v>
      </c>
      <c r="BJ235" s="19" t="s">
        <v>81</v>
      </c>
      <c r="BK235" s="197">
        <f>ROUND(I235*H235,2)</f>
        <v>0</v>
      </c>
      <c r="BL235" s="19" t="s">
        <v>132</v>
      </c>
      <c r="BM235" s="196" t="s">
        <v>296</v>
      </c>
    </row>
    <row r="236" s="2" customFormat="1" ht="21.6" customHeight="1">
      <c r="A236" s="38"/>
      <c r="B236" s="184"/>
      <c r="C236" s="185" t="s">
        <v>297</v>
      </c>
      <c r="D236" s="185" t="s">
        <v>127</v>
      </c>
      <c r="E236" s="186" t="s">
        <v>298</v>
      </c>
      <c r="F236" s="187" t="s">
        <v>299</v>
      </c>
      <c r="G236" s="188" t="s">
        <v>183</v>
      </c>
      <c r="H236" s="189">
        <v>90</v>
      </c>
      <c r="I236" s="190"/>
      <c r="J236" s="191">
        <f>ROUND(I236*H236,2)</f>
        <v>0</v>
      </c>
      <c r="K236" s="187" t="s">
        <v>1</v>
      </c>
      <c r="L236" s="39"/>
      <c r="M236" s="192" t="s">
        <v>1</v>
      </c>
      <c r="N236" s="193" t="s">
        <v>38</v>
      </c>
      <c r="O236" s="77"/>
      <c r="P236" s="194">
        <f>O236*H236</f>
        <v>0</v>
      </c>
      <c r="Q236" s="194">
        <v>0</v>
      </c>
      <c r="R236" s="194">
        <f>Q236*H236</f>
        <v>0</v>
      </c>
      <c r="S236" s="194">
        <v>0</v>
      </c>
      <c r="T236" s="195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196" t="s">
        <v>132</v>
      </c>
      <c r="AT236" s="196" t="s">
        <v>127</v>
      </c>
      <c r="AU236" s="196" t="s">
        <v>83</v>
      </c>
      <c r="AY236" s="19" t="s">
        <v>125</v>
      </c>
      <c r="BE236" s="197">
        <f>IF(N236="základní",J236,0)</f>
        <v>0</v>
      </c>
      <c r="BF236" s="197">
        <f>IF(N236="snížená",J236,0)</f>
        <v>0</v>
      </c>
      <c r="BG236" s="197">
        <f>IF(N236="zákl. přenesená",J236,0)</f>
        <v>0</v>
      </c>
      <c r="BH236" s="197">
        <f>IF(N236="sníž. přenesená",J236,0)</f>
        <v>0</v>
      </c>
      <c r="BI236" s="197">
        <f>IF(N236="nulová",J236,0)</f>
        <v>0</v>
      </c>
      <c r="BJ236" s="19" t="s">
        <v>81</v>
      </c>
      <c r="BK236" s="197">
        <f>ROUND(I236*H236,2)</f>
        <v>0</v>
      </c>
      <c r="BL236" s="19" t="s">
        <v>132</v>
      </c>
      <c r="BM236" s="196" t="s">
        <v>300</v>
      </c>
    </row>
    <row r="237" s="2" customFormat="1" ht="21.6" customHeight="1">
      <c r="A237" s="38"/>
      <c r="B237" s="184"/>
      <c r="C237" s="185" t="s">
        <v>301</v>
      </c>
      <c r="D237" s="185" t="s">
        <v>127</v>
      </c>
      <c r="E237" s="186" t="s">
        <v>302</v>
      </c>
      <c r="F237" s="187" t="s">
        <v>303</v>
      </c>
      <c r="G237" s="188" t="s">
        <v>183</v>
      </c>
      <c r="H237" s="189">
        <v>143</v>
      </c>
      <c r="I237" s="190"/>
      <c r="J237" s="191">
        <f>ROUND(I237*H237,2)</f>
        <v>0</v>
      </c>
      <c r="K237" s="187" t="s">
        <v>1</v>
      </c>
      <c r="L237" s="39"/>
      <c r="M237" s="192" t="s">
        <v>1</v>
      </c>
      <c r="N237" s="193" t="s">
        <v>38</v>
      </c>
      <c r="O237" s="77"/>
      <c r="P237" s="194">
        <f>O237*H237</f>
        <v>0</v>
      </c>
      <c r="Q237" s="194">
        <v>0</v>
      </c>
      <c r="R237" s="194">
        <f>Q237*H237</f>
        <v>0</v>
      </c>
      <c r="S237" s="194">
        <v>0</v>
      </c>
      <c r="T237" s="195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96" t="s">
        <v>132</v>
      </c>
      <c r="AT237" s="196" t="s">
        <v>127</v>
      </c>
      <c r="AU237" s="196" t="s">
        <v>83</v>
      </c>
      <c r="AY237" s="19" t="s">
        <v>125</v>
      </c>
      <c r="BE237" s="197">
        <f>IF(N237="základní",J237,0)</f>
        <v>0</v>
      </c>
      <c r="BF237" s="197">
        <f>IF(N237="snížená",J237,0)</f>
        <v>0</v>
      </c>
      <c r="BG237" s="197">
        <f>IF(N237="zákl. přenesená",J237,0)</f>
        <v>0</v>
      </c>
      <c r="BH237" s="197">
        <f>IF(N237="sníž. přenesená",J237,0)</f>
        <v>0</v>
      </c>
      <c r="BI237" s="197">
        <f>IF(N237="nulová",J237,0)</f>
        <v>0</v>
      </c>
      <c r="BJ237" s="19" t="s">
        <v>81</v>
      </c>
      <c r="BK237" s="197">
        <f>ROUND(I237*H237,2)</f>
        <v>0</v>
      </c>
      <c r="BL237" s="19" t="s">
        <v>132</v>
      </c>
      <c r="BM237" s="196" t="s">
        <v>304</v>
      </c>
    </row>
    <row r="238" s="2" customFormat="1" ht="21.6" customHeight="1">
      <c r="A238" s="38"/>
      <c r="B238" s="184"/>
      <c r="C238" s="185" t="s">
        <v>305</v>
      </c>
      <c r="D238" s="185" t="s">
        <v>127</v>
      </c>
      <c r="E238" s="186" t="s">
        <v>306</v>
      </c>
      <c r="F238" s="187" t="s">
        <v>307</v>
      </c>
      <c r="G238" s="188" t="s">
        <v>183</v>
      </c>
      <c r="H238" s="189">
        <v>143</v>
      </c>
      <c r="I238" s="190"/>
      <c r="J238" s="191">
        <f>ROUND(I238*H238,2)</f>
        <v>0</v>
      </c>
      <c r="K238" s="187" t="s">
        <v>1</v>
      </c>
      <c r="L238" s="39"/>
      <c r="M238" s="192" t="s">
        <v>1</v>
      </c>
      <c r="N238" s="193" t="s">
        <v>38</v>
      </c>
      <c r="O238" s="77"/>
      <c r="P238" s="194">
        <f>O238*H238</f>
        <v>0</v>
      </c>
      <c r="Q238" s="194">
        <v>0</v>
      </c>
      <c r="R238" s="194">
        <f>Q238*H238</f>
        <v>0</v>
      </c>
      <c r="S238" s="194">
        <v>0</v>
      </c>
      <c r="T238" s="195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196" t="s">
        <v>132</v>
      </c>
      <c r="AT238" s="196" t="s">
        <v>127</v>
      </c>
      <c r="AU238" s="196" t="s">
        <v>83</v>
      </c>
      <c r="AY238" s="19" t="s">
        <v>125</v>
      </c>
      <c r="BE238" s="197">
        <f>IF(N238="základní",J238,0)</f>
        <v>0</v>
      </c>
      <c r="BF238" s="197">
        <f>IF(N238="snížená",J238,0)</f>
        <v>0</v>
      </c>
      <c r="BG238" s="197">
        <f>IF(N238="zákl. přenesená",J238,0)</f>
        <v>0</v>
      </c>
      <c r="BH238" s="197">
        <f>IF(N238="sníž. přenesená",J238,0)</f>
        <v>0</v>
      </c>
      <c r="BI238" s="197">
        <f>IF(N238="nulová",J238,0)</f>
        <v>0</v>
      </c>
      <c r="BJ238" s="19" t="s">
        <v>81</v>
      </c>
      <c r="BK238" s="197">
        <f>ROUND(I238*H238,2)</f>
        <v>0</v>
      </c>
      <c r="BL238" s="19" t="s">
        <v>132</v>
      </c>
      <c r="BM238" s="196" t="s">
        <v>308</v>
      </c>
    </row>
    <row r="239" s="2" customFormat="1" ht="21.6" customHeight="1">
      <c r="A239" s="38"/>
      <c r="B239" s="184"/>
      <c r="C239" s="185" t="s">
        <v>309</v>
      </c>
      <c r="D239" s="185" t="s">
        <v>127</v>
      </c>
      <c r="E239" s="186" t="s">
        <v>310</v>
      </c>
      <c r="F239" s="187" t="s">
        <v>311</v>
      </c>
      <c r="G239" s="188" t="s">
        <v>183</v>
      </c>
      <c r="H239" s="189">
        <v>16</v>
      </c>
      <c r="I239" s="190"/>
      <c r="J239" s="191">
        <f>ROUND(I239*H239,2)</f>
        <v>0</v>
      </c>
      <c r="K239" s="187" t="s">
        <v>1</v>
      </c>
      <c r="L239" s="39"/>
      <c r="M239" s="192" t="s">
        <v>1</v>
      </c>
      <c r="N239" s="193" t="s">
        <v>38</v>
      </c>
      <c r="O239" s="77"/>
      <c r="P239" s="194">
        <f>O239*H239</f>
        <v>0</v>
      </c>
      <c r="Q239" s="194">
        <v>0</v>
      </c>
      <c r="R239" s="194">
        <f>Q239*H239</f>
        <v>0</v>
      </c>
      <c r="S239" s="194">
        <v>0</v>
      </c>
      <c r="T239" s="195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96" t="s">
        <v>132</v>
      </c>
      <c r="AT239" s="196" t="s">
        <v>127</v>
      </c>
      <c r="AU239" s="196" t="s">
        <v>83</v>
      </c>
      <c r="AY239" s="19" t="s">
        <v>125</v>
      </c>
      <c r="BE239" s="197">
        <f>IF(N239="základní",J239,0)</f>
        <v>0</v>
      </c>
      <c r="BF239" s="197">
        <f>IF(N239="snížená",J239,0)</f>
        <v>0</v>
      </c>
      <c r="BG239" s="197">
        <f>IF(N239="zákl. přenesená",J239,0)</f>
        <v>0</v>
      </c>
      <c r="BH239" s="197">
        <f>IF(N239="sníž. přenesená",J239,0)</f>
        <v>0</v>
      </c>
      <c r="BI239" s="197">
        <f>IF(N239="nulová",J239,0)</f>
        <v>0</v>
      </c>
      <c r="BJ239" s="19" t="s">
        <v>81</v>
      </c>
      <c r="BK239" s="197">
        <f>ROUND(I239*H239,2)</f>
        <v>0</v>
      </c>
      <c r="BL239" s="19" t="s">
        <v>132</v>
      </c>
      <c r="BM239" s="196" t="s">
        <v>312</v>
      </c>
    </row>
    <row r="240" s="2" customFormat="1" ht="21.6" customHeight="1">
      <c r="A240" s="38"/>
      <c r="B240" s="184"/>
      <c r="C240" s="185" t="s">
        <v>313</v>
      </c>
      <c r="D240" s="185" t="s">
        <v>127</v>
      </c>
      <c r="E240" s="186" t="s">
        <v>314</v>
      </c>
      <c r="F240" s="187" t="s">
        <v>315</v>
      </c>
      <c r="G240" s="188" t="s">
        <v>183</v>
      </c>
      <c r="H240" s="189">
        <v>16</v>
      </c>
      <c r="I240" s="190"/>
      <c r="J240" s="191">
        <f>ROUND(I240*H240,2)</f>
        <v>0</v>
      </c>
      <c r="K240" s="187" t="s">
        <v>1</v>
      </c>
      <c r="L240" s="39"/>
      <c r="M240" s="192" t="s">
        <v>1</v>
      </c>
      <c r="N240" s="193" t="s">
        <v>38</v>
      </c>
      <c r="O240" s="77"/>
      <c r="P240" s="194">
        <f>O240*H240</f>
        <v>0</v>
      </c>
      <c r="Q240" s="194">
        <v>0</v>
      </c>
      <c r="R240" s="194">
        <f>Q240*H240</f>
        <v>0</v>
      </c>
      <c r="S240" s="194">
        <v>0</v>
      </c>
      <c r="T240" s="195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196" t="s">
        <v>132</v>
      </c>
      <c r="AT240" s="196" t="s">
        <v>127</v>
      </c>
      <c r="AU240" s="196" t="s">
        <v>83</v>
      </c>
      <c r="AY240" s="19" t="s">
        <v>125</v>
      </c>
      <c r="BE240" s="197">
        <f>IF(N240="základní",J240,0)</f>
        <v>0</v>
      </c>
      <c r="BF240" s="197">
        <f>IF(N240="snížená",J240,0)</f>
        <v>0</v>
      </c>
      <c r="BG240" s="197">
        <f>IF(N240="zákl. přenesená",J240,0)</f>
        <v>0</v>
      </c>
      <c r="BH240" s="197">
        <f>IF(N240="sníž. přenesená",J240,0)</f>
        <v>0</v>
      </c>
      <c r="BI240" s="197">
        <f>IF(N240="nulová",J240,0)</f>
        <v>0</v>
      </c>
      <c r="BJ240" s="19" t="s">
        <v>81</v>
      </c>
      <c r="BK240" s="197">
        <f>ROUND(I240*H240,2)</f>
        <v>0</v>
      </c>
      <c r="BL240" s="19" t="s">
        <v>132</v>
      </c>
      <c r="BM240" s="196" t="s">
        <v>316</v>
      </c>
    </row>
    <row r="241" s="2" customFormat="1" ht="21.6" customHeight="1">
      <c r="A241" s="38"/>
      <c r="B241" s="184"/>
      <c r="C241" s="185" t="s">
        <v>317</v>
      </c>
      <c r="D241" s="185" t="s">
        <v>127</v>
      </c>
      <c r="E241" s="186" t="s">
        <v>318</v>
      </c>
      <c r="F241" s="187" t="s">
        <v>319</v>
      </c>
      <c r="G241" s="188" t="s">
        <v>183</v>
      </c>
      <c r="H241" s="189">
        <v>16</v>
      </c>
      <c r="I241" s="190"/>
      <c r="J241" s="191">
        <f>ROUND(I241*H241,2)</f>
        <v>0</v>
      </c>
      <c r="K241" s="187" t="s">
        <v>1</v>
      </c>
      <c r="L241" s="39"/>
      <c r="M241" s="192" t="s">
        <v>1</v>
      </c>
      <c r="N241" s="193" t="s">
        <v>38</v>
      </c>
      <c r="O241" s="77"/>
      <c r="P241" s="194">
        <f>O241*H241</f>
        <v>0</v>
      </c>
      <c r="Q241" s="194">
        <v>0</v>
      </c>
      <c r="R241" s="194">
        <f>Q241*H241</f>
        <v>0</v>
      </c>
      <c r="S241" s="194">
        <v>0</v>
      </c>
      <c r="T241" s="195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96" t="s">
        <v>132</v>
      </c>
      <c r="AT241" s="196" t="s">
        <v>127</v>
      </c>
      <c r="AU241" s="196" t="s">
        <v>83</v>
      </c>
      <c r="AY241" s="19" t="s">
        <v>125</v>
      </c>
      <c r="BE241" s="197">
        <f>IF(N241="základní",J241,0)</f>
        <v>0</v>
      </c>
      <c r="BF241" s="197">
        <f>IF(N241="snížená",J241,0)</f>
        <v>0</v>
      </c>
      <c r="BG241" s="197">
        <f>IF(N241="zákl. přenesená",J241,0)</f>
        <v>0</v>
      </c>
      <c r="BH241" s="197">
        <f>IF(N241="sníž. přenesená",J241,0)</f>
        <v>0</v>
      </c>
      <c r="BI241" s="197">
        <f>IF(N241="nulová",J241,0)</f>
        <v>0</v>
      </c>
      <c r="BJ241" s="19" t="s">
        <v>81</v>
      </c>
      <c r="BK241" s="197">
        <f>ROUND(I241*H241,2)</f>
        <v>0</v>
      </c>
      <c r="BL241" s="19" t="s">
        <v>132</v>
      </c>
      <c r="BM241" s="196" t="s">
        <v>320</v>
      </c>
    </row>
    <row r="242" s="2" customFormat="1" ht="21.6" customHeight="1">
      <c r="A242" s="38"/>
      <c r="B242" s="184"/>
      <c r="C242" s="185" t="s">
        <v>321</v>
      </c>
      <c r="D242" s="185" t="s">
        <v>127</v>
      </c>
      <c r="E242" s="186" t="s">
        <v>322</v>
      </c>
      <c r="F242" s="187" t="s">
        <v>323</v>
      </c>
      <c r="G242" s="188" t="s">
        <v>183</v>
      </c>
      <c r="H242" s="189">
        <v>16</v>
      </c>
      <c r="I242" s="190"/>
      <c r="J242" s="191">
        <f>ROUND(I242*H242,2)</f>
        <v>0</v>
      </c>
      <c r="K242" s="187" t="s">
        <v>1</v>
      </c>
      <c r="L242" s="39"/>
      <c r="M242" s="192" t="s">
        <v>1</v>
      </c>
      <c r="N242" s="193" t="s">
        <v>38</v>
      </c>
      <c r="O242" s="77"/>
      <c r="P242" s="194">
        <f>O242*H242</f>
        <v>0</v>
      </c>
      <c r="Q242" s="194">
        <v>0</v>
      </c>
      <c r="R242" s="194">
        <f>Q242*H242</f>
        <v>0</v>
      </c>
      <c r="S242" s="194">
        <v>0</v>
      </c>
      <c r="T242" s="195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196" t="s">
        <v>132</v>
      </c>
      <c r="AT242" s="196" t="s">
        <v>127</v>
      </c>
      <c r="AU242" s="196" t="s">
        <v>83</v>
      </c>
      <c r="AY242" s="19" t="s">
        <v>125</v>
      </c>
      <c r="BE242" s="197">
        <f>IF(N242="základní",J242,0)</f>
        <v>0</v>
      </c>
      <c r="BF242" s="197">
        <f>IF(N242="snížená",J242,0)</f>
        <v>0</v>
      </c>
      <c r="BG242" s="197">
        <f>IF(N242="zákl. přenesená",J242,0)</f>
        <v>0</v>
      </c>
      <c r="BH242" s="197">
        <f>IF(N242="sníž. přenesená",J242,0)</f>
        <v>0</v>
      </c>
      <c r="BI242" s="197">
        <f>IF(N242="nulová",J242,0)</f>
        <v>0</v>
      </c>
      <c r="BJ242" s="19" t="s">
        <v>81</v>
      </c>
      <c r="BK242" s="197">
        <f>ROUND(I242*H242,2)</f>
        <v>0</v>
      </c>
      <c r="BL242" s="19" t="s">
        <v>132</v>
      </c>
      <c r="BM242" s="196" t="s">
        <v>324</v>
      </c>
    </row>
    <row r="243" s="2" customFormat="1" ht="21.6" customHeight="1">
      <c r="A243" s="38"/>
      <c r="B243" s="184"/>
      <c r="C243" s="185" t="s">
        <v>325</v>
      </c>
      <c r="D243" s="185" t="s">
        <v>127</v>
      </c>
      <c r="E243" s="186" t="s">
        <v>326</v>
      </c>
      <c r="F243" s="187" t="s">
        <v>327</v>
      </c>
      <c r="G243" s="188" t="s">
        <v>183</v>
      </c>
      <c r="H243" s="189">
        <v>36</v>
      </c>
      <c r="I243" s="190"/>
      <c r="J243" s="191">
        <f>ROUND(I243*H243,2)</f>
        <v>0</v>
      </c>
      <c r="K243" s="187" t="s">
        <v>1</v>
      </c>
      <c r="L243" s="39"/>
      <c r="M243" s="192" t="s">
        <v>1</v>
      </c>
      <c r="N243" s="193" t="s">
        <v>38</v>
      </c>
      <c r="O243" s="77"/>
      <c r="P243" s="194">
        <f>O243*H243</f>
        <v>0</v>
      </c>
      <c r="Q243" s="194">
        <v>0</v>
      </c>
      <c r="R243" s="194">
        <f>Q243*H243</f>
        <v>0</v>
      </c>
      <c r="S243" s="194">
        <v>0</v>
      </c>
      <c r="T243" s="195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96" t="s">
        <v>132</v>
      </c>
      <c r="AT243" s="196" t="s">
        <v>127</v>
      </c>
      <c r="AU243" s="196" t="s">
        <v>83</v>
      </c>
      <c r="AY243" s="19" t="s">
        <v>125</v>
      </c>
      <c r="BE243" s="197">
        <f>IF(N243="základní",J243,0)</f>
        <v>0</v>
      </c>
      <c r="BF243" s="197">
        <f>IF(N243="snížená",J243,0)</f>
        <v>0</v>
      </c>
      <c r="BG243" s="197">
        <f>IF(N243="zákl. přenesená",J243,0)</f>
        <v>0</v>
      </c>
      <c r="BH243" s="197">
        <f>IF(N243="sníž. přenesená",J243,0)</f>
        <v>0</v>
      </c>
      <c r="BI243" s="197">
        <f>IF(N243="nulová",J243,0)</f>
        <v>0</v>
      </c>
      <c r="BJ243" s="19" t="s">
        <v>81</v>
      </c>
      <c r="BK243" s="197">
        <f>ROUND(I243*H243,2)</f>
        <v>0</v>
      </c>
      <c r="BL243" s="19" t="s">
        <v>132</v>
      </c>
      <c r="BM243" s="196" t="s">
        <v>328</v>
      </c>
    </row>
    <row r="244" s="2" customFormat="1" ht="21.6" customHeight="1">
      <c r="A244" s="38"/>
      <c r="B244" s="184"/>
      <c r="C244" s="185" t="s">
        <v>329</v>
      </c>
      <c r="D244" s="185" t="s">
        <v>127</v>
      </c>
      <c r="E244" s="186" t="s">
        <v>330</v>
      </c>
      <c r="F244" s="187" t="s">
        <v>331</v>
      </c>
      <c r="G244" s="188" t="s">
        <v>183</v>
      </c>
      <c r="H244" s="189">
        <v>36</v>
      </c>
      <c r="I244" s="190"/>
      <c r="J244" s="191">
        <f>ROUND(I244*H244,2)</f>
        <v>0</v>
      </c>
      <c r="K244" s="187" t="s">
        <v>1</v>
      </c>
      <c r="L244" s="39"/>
      <c r="M244" s="192" t="s">
        <v>1</v>
      </c>
      <c r="N244" s="193" t="s">
        <v>38</v>
      </c>
      <c r="O244" s="77"/>
      <c r="P244" s="194">
        <f>O244*H244</f>
        <v>0</v>
      </c>
      <c r="Q244" s="194">
        <v>0</v>
      </c>
      <c r="R244" s="194">
        <f>Q244*H244</f>
        <v>0</v>
      </c>
      <c r="S244" s="194">
        <v>0</v>
      </c>
      <c r="T244" s="195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196" t="s">
        <v>132</v>
      </c>
      <c r="AT244" s="196" t="s">
        <v>127</v>
      </c>
      <c r="AU244" s="196" t="s">
        <v>83</v>
      </c>
      <c r="AY244" s="19" t="s">
        <v>125</v>
      </c>
      <c r="BE244" s="197">
        <f>IF(N244="základní",J244,0)</f>
        <v>0</v>
      </c>
      <c r="BF244" s="197">
        <f>IF(N244="snížená",J244,0)</f>
        <v>0</v>
      </c>
      <c r="BG244" s="197">
        <f>IF(N244="zákl. přenesená",J244,0)</f>
        <v>0</v>
      </c>
      <c r="BH244" s="197">
        <f>IF(N244="sníž. přenesená",J244,0)</f>
        <v>0</v>
      </c>
      <c r="BI244" s="197">
        <f>IF(N244="nulová",J244,0)</f>
        <v>0</v>
      </c>
      <c r="BJ244" s="19" t="s">
        <v>81</v>
      </c>
      <c r="BK244" s="197">
        <f>ROUND(I244*H244,2)</f>
        <v>0</v>
      </c>
      <c r="BL244" s="19" t="s">
        <v>132</v>
      </c>
      <c r="BM244" s="196" t="s">
        <v>332</v>
      </c>
    </row>
    <row r="245" s="2" customFormat="1" ht="21.6" customHeight="1">
      <c r="A245" s="38"/>
      <c r="B245" s="184"/>
      <c r="C245" s="185" t="s">
        <v>333</v>
      </c>
      <c r="D245" s="185" t="s">
        <v>127</v>
      </c>
      <c r="E245" s="186" t="s">
        <v>334</v>
      </c>
      <c r="F245" s="187" t="s">
        <v>335</v>
      </c>
      <c r="G245" s="188" t="s">
        <v>183</v>
      </c>
      <c r="H245" s="189">
        <v>8</v>
      </c>
      <c r="I245" s="190"/>
      <c r="J245" s="191">
        <f>ROUND(I245*H245,2)</f>
        <v>0</v>
      </c>
      <c r="K245" s="187" t="s">
        <v>1</v>
      </c>
      <c r="L245" s="39"/>
      <c r="M245" s="192" t="s">
        <v>1</v>
      </c>
      <c r="N245" s="193" t="s">
        <v>38</v>
      </c>
      <c r="O245" s="77"/>
      <c r="P245" s="194">
        <f>O245*H245</f>
        <v>0</v>
      </c>
      <c r="Q245" s="194">
        <v>0</v>
      </c>
      <c r="R245" s="194">
        <f>Q245*H245</f>
        <v>0</v>
      </c>
      <c r="S245" s="194">
        <v>0</v>
      </c>
      <c r="T245" s="195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196" t="s">
        <v>132</v>
      </c>
      <c r="AT245" s="196" t="s">
        <v>127</v>
      </c>
      <c r="AU245" s="196" t="s">
        <v>83</v>
      </c>
      <c r="AY245" s="19" t="s">
        <v>125</v>
      </c>
      <c r="BE245" s="197">
        <f>IF(N245="základní",J245,0)</f>
        <v>0</v>
      </c>
      <c r="BF245" s="197">
        <f>IF(N245="snížená",J245,0)</f>
        <v>0</v>
      </c>
      <c r="BG245" s="197">
        <f>IF(N245="zákl. přenesená",J245,0)</f>
        <v>0</v>
      </c>
      <c r="BH245" s="197">
        <f>IF(N245="sníž. přenesená",J245,0)</f>
        <v>0</v>
      </c>
      <c r="BI245" s="197">
        <f>IF(N245="nulová",J245,0)</f>
        <v>0</v>
      </c>
      <c r="BJ245" s="19" t="s">
        <v>81</v>
      </c>
      <c r="BK245" s="197">
        <f>ROUND(I245*H245,2)</f>
        <v>0</v>
      </c>
      <c r="BL245" s="19" t="s">
        <v>132</v>
      </c>
      <c r="BM245" s="196" t="s">
        <v>336</v>
      </c>
    </row>
    <row r="246" s="2" customFormat="1" ht="21.6" customHeight="1">
      <c r="A246" s="38"/>
      <c r="B246" s="184"/>
      <c r="C246" s="185" t="s">
        <v>337</v>
      </c>
      <c r="D246" s="185" t="s">
        <v>127</v>
      </c>
      <c r="E246" s="186" t="s">
        <v>338</v>
      </c>
      <c r="F246" s="187" t="s">
        <v>339</v>
      </c>
      <c r="G246" s="188" t="s">
        <v>183</v>
      </c>
      <c r="H246" s="189">
        <v>8</v>
      </c>
      <c r="I246" s="190"/>
      <c r="J246" s="191">
        <f>ROUND(I246*H246,2)</f>
        <v>0</v>
      </c>
      <c r="K246" s="187" t="s">
        <v>1</v>
      </c>
      <c r="L246" s="39"/>
      <c r="M246" s="192" t="s">
        <v>1</v>
      </c>
      <c r="N246" s="193" t="s">
        <v>38</v>
      </c>
      <c r="O246" s="77"/>
      <c r="P246" s="194">
        <f>O246*H246</f>
        <v>0</v>
      </c>
      <c r="Q246" s="194">
        <v>0</v>
      </c>
      <c r="R246" s="194">
        <f>Q246*H246</f>
        <v>0</v>
      </c>
      <c r="S246" s="194">
        <v>0</v>
      </c>
      <c r="T246" s="195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196" t="s">
        <v>132</v>
      </c>
      <c r="AT246" s="196" t="s">
        <v>127</v>
      </c>
      <c r="AU246" s="196" t="s">
        <v>83</v>
      </c>
      <c r="AY246" s="19" t="s">
        <v>125</v>
      </c>
      <c r="BE246" s="197">
        <f>IF(N246="základní",J246,0)</f>
        <v>0</v>
      </c>
      <c r="BF246" s="197">
        <f>IF(N246="snížená",J246,0)</f>
        <v>0</v>
      </c>
      <c r="BG246" s="197">
        <f>IF(N246="zákl. přenesená",J246,0)</f>
        <v>0</v>
      </c>
      <c r="BH246" s="197">
        <f>IF(N246="sníž. přenesená",J246,0)</f>
        <v>0</v>
      </c>
      <c r="BI246" s="197">
        <f>IF(N246="nulová",J246,0)</f>
        <v>0</v>
      </c>
      <c r="BJ246" s="19" t="s">
        <v>81</v>
      </c>
      <c r="BK246" s="197">
        <f>ROUND(I246*H246,2)</f>
        <v>0</v>
      </c>
      <c r="BL246" s="19" t="s">
        <v>132</v>
      </c>
      <c r="BM246" s="196" t="s">
        <v>340</v>
      </c>
    </row>
    <row r="247" s="2" customFormat="1" ht="21.6" customHeight="1">
      <c r="A247" s="38"/>
      <c r="B247" s="184"/>
      <c r="C247" s="185" t="s">
        <v>341</v>
      </c>
      <c r="D247" s="185" t="s">
        <v>127</v>
      </c>
      <c r="E247" s="186" t="s">
        <v>342</v>
      </c>
      <c r="F247" s="187" t="s">
        <v>343</v>
      </c>
      <c r="G247" s="188" t="s">
        <v>183</v>
      </c>
      <c r="H247" s="189">
        <v>78</v>
      </c>
      <c r="I247" s="190"/>
      <c r="J247" s="191">
        <f>ROUND(I247*H247,2)</f>
        <v>0</v>
      </c>
      <c r="K247" s="187" t="s">
        <v>1</v>
      </c>
      <c r="L247" s="39"/>
      <c r="M247" s="192" t="s">
        <v>1</v>
      </c>
      <c r="N247" s="193" t="s">
        <v>38</v>
      </c>
      <c r="O247" s="77"/>
      <c r="P247" s="194">
        <f>O247*H247</f>
        <v>0</v>
      </c>
      <c r="Q247" s="194">
        <v>0</v>
      </c>
      <c r="R247" s="194">
        <f>Q247*H247</f>
        <v>0</v>
      </c>
      <c r="S247" s="194">
        <v>0</v>
      </c>
      <c r="T247" s="195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96" t="s">
        <v>132</v>
      </c>
      <c r="AT247" s="196" t="s">
        <v>127</v>
      </c>
      <c r="AU247" s="196" t="s">
        <v>83</v>
      </c>
      <c r="AY247" s="19" t="s">
        <v>125</v>
      </c>
      <c r="BE247" s="197">
        <f>IF(N247="základní",J247,0)</f>
        <v>0</v>
      </c>
      <c r="BF247" s="197">
        <f>IF(N247="snížená",J247,0)</f>
        <v>0</v>
      </c>
      <c r="BG247" s="197">
        <f>IF(N247="zákl. přenesená",J247,0)</f>
        <v>0</v>
      </c>
      <c r="BH247" s="197">
        <f>IF(N247="sníž. přenesená",J247,0)</f>
        <v>0</v>
      </c>
      <c r="BI247" s="197">
        <f>IF(N247="nulová",J247,0)</f>
        <v>0</v>
      </c>
      <c r="BJ247" s="19" t="s">
        <v>81</v>
      </c>
      <c r="BK247" s="197">
        <f>ROUND(I247*H247,2)</f>
        <v>0</v>
      </c>
      <c r="BL247" s="19" t="s">
        <v>132</v>
      </c>
      <c r="BM247" s="196" t="s">
        <v>344</v>
      </c>
    </row>
    <row r="248" s="14" customFormat="1">
      <c r="A248" s="14"/>
      <c r="B248" s="206"/>
      <c r="C248" s="14"/>
      <c r="D248" s="199" t="s">
        <v>134</v>
      </c>
      <c r="E248" s="207" t="s">
        <v>1</v>
      </c>
      <c r="F248" s="208" t="s">
        <v>345</v>
      </c>
      <c r="G248" s="14"/>
      <c r="H248" s="209">
        <v>48</v>
      </c>
      <c r="I248" s="210"/>
      <c r="J248" s="14"/>
      <c r="K248" s="14"/>
      <c r="L248" s="206"/>
      <c r="M248" s="211"/>
      <c r="N248" s="212"/>
      <c r="O248" s="212"/>
      <c r="P248" s="212"/>
      <c r="Q248" s="212"/>
      <c r="R248" s="212"/>
      <c r="S248" s="212"/>
      <c r="T248" s="21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07" t="s">
        <v>134</v>
      </c>
      <c r="AU248" s="207" t="s">
        <v>83</v>
      </c>
      <c r="AV248" s="14" t="s">
        <v>83</v>
      </c>
      <c r="AW248" s="14" t="s">
        <v>30</v>
      </c>
      <c r="AX248" s="14" t="s">
        <v>73</v>
      </c>
      <c r="AY248" s="207" t="s">
        <v>125</v>
      </c>
    </row>
    <row r="249" s="14" customFormat="1">
      <c r="A249" s="14"/>
      <c r="B249" s="206"/>
      <c r="C249" s="14"/>
      <c r="D249" s="199" t="s">
        <v>134</v>
      </c>
      <c r="E249" s="207" t="s">
        <v>1</v>
      </c>
      <c r="F249" s="208" t="s">
        <v>346</v>
      </c>
      <c r="G249" s="14"/>
      <c r="H249" s="209">
        <v>30</v>
      </c>
      <c r="I249" s="210"/>
      <c r="J249" s="14"/>
      <c r="K249" s="14"/>
      <c r="L249" s="206"/>
      <c r="M249" s="211"/>
      <c r="N249" s="212"/>
      <c r="O249" s="212"/>
      <c r="P249" s="212"/>
      <c r="Q249" s="212"/>
      <c r="R249" s="212"/>
      <c r="S249" s="212"/>
      <c r="T249" s="21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07" t="s">
        <v>134</v>
      </c>
      <c r="AU249" s="207" t="s">
        <v>83</v>
      </c>
      <c r="AV249" s="14" t="s">
        <v>83</v>
      </c>
      <c r="AW249" s="14" t="s">
        <v>30</v>
      </c>
      <c r="AX249" s="14" t="s">
        <v>73</v>
      </c>
      <c r="AY249" s="207" t="s">
        <v>125</v>
      </c>
    </row>
    <row r="250" s="15" customFormat="1">
      <c r="A250" s="15"/>
      <c r="B250" s="214"/>
      <c r="C250" s="15"/>
      <c r="D250" s="199" t="s">
        <v>134</v>
      </c>
      <c r="E250" s="215" t="s">
        <v>1</v>
      </c>
      <c r="F250" s="216" t="s">
        <v>139</v>
      </c>
      <c r="G250" s="15"/>
      <c r="H250" s="217">
        <v>78</v>
      </c>
      <c r="I250" s="218"/>
      <c r="J250" s="15"/>
      <c r="K250" s="15"/>
      <c r="L250" s="214"/>
      <c r="M250" s="219"/>
      <c r="N250" s="220"/>
      <c r="O250" s="220"/>
      <c r="P250" s="220"/>
      <c r="Q250" s="220"/>
      <c r="R250" s="220"/>
      <c r="S250" s="220"/>
      <c r="T250" s="221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15" t="s">
        <v>134</v>
      </c>
      <c r="AU250" s="215" t="s">
        <v>83</v>
      </c>
      <c r="AV250" s="15" t="s">
        <v>132</v>
      </c>
      <c r="AW250" s="15" t="s">
        <v>30</v>
      </c>
      <c r="AX250" s="15" t="s">
        <v>81</v>
      </c>
      <c r="AY250" s="215" t="s">
        <v>125</v>
      </c>
    </row>
    <row r="251" s="2" customFormat="1" ht="21.6" customHeight="1">
      <c r="A251" s="38"/>
      <c r="B251" s="184"/>
      <c r="C251" s="185" t="s">
        <v>347</v>
      </c>
      <c r="D251" s="185" t="s">
        <v>127</v>
      </c>
      <c r="E251" s="186" t="s">
        <v>348</v>
      </c>
      <c r="F251" s="187" t="s">
        <v>349</v>
      </c>
      <c r="G251" s="188" t="s">
        <v>183</v>
      </c>
      <c r="H251" s="189">
        <v>156</v>
      </c>
      <c r="I251" s="190"/>
      <c r="J251" s="191">
        <f>ROUND(I251*H251,2)</f>
        <v>0</v>
      </c>
      <c r="K251" s="187" t="s">
        <v>1</v>
      </c>
      <c r="L251" s="39"/>
      <c r="M251" s="192" t="s">
        <v>1</v>
      </c>
      <c r="N251" s="193" t="s">
        <v>38</v>
      </c>
      <c r="O251" s="77"/>
      <c r="P251" s="194">
        <f>O251*H251</f>
        <v>0</v>
      </c>
      <c r="Q251" s="194">
        <v>0</v>
      </c>
      <c r="R251" s="194">
        <f>Q251*H251</f>
        <v>0</v>
      </c>
      <c r="S251" s="194">
        <v>0</v>
      </c>
      <c r="T251" s="195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196" t="s">
        <v>132</v>
      </c>
      <c r="AT251" s="196" t="s">
        <v>127</v>
      </c>
      <c r="AU251" s="196" t="s">
        <v>83</v>
      </c>
      <c r="AY251" s="19" t="s">
        <v>125</v>
      </c>
      <c r="BE251" s="197">
        <f>IF(N251="základní",J251,0)</f>
        <v>0</v>
      </c>
      <c r="BF251" s="197">
        <f>IF(N251="snížená",J251,0)</f>
        <v>0</v>
      </c>
      <c r="BG251" s="197">
        <f>IF(N251="zákl. přenesená",J251,0)</f>
        <v>0</v>
      </c>
      <c r="BH251" s="197">
        <f>IF(N251="sníž. přenesená",J251,0)</f>
        <v>0</v>
      </c>
      <c r="BI251" s="197">
        <f>IF(N251="nulová",J251,0)</f>
        <v>0</v>
      </c>
      <c r="BJ251" s="19" t="s">
        <v>81</v>
      </c>
      <c r="BK251" s="197">
        <f>ROUND(I251*H251,2)</f>
        <v>0</v>
      </c>
      <c r="BL251" s="19" t="s">
        <v>132</v>
      </c>
      <c r="BM251" s="196" t="s">
        <v>350</v>
      </c>
    </row>
    <row r="252" s="14" customFormat="1">
      <c r="A252" s="14"/>
      <c r="B252" s="206"/>
      <c r="C252" s="14"/>
      <c r="D252" s="199" t="s">
        <v>134</v>
      </c>
      <c r="E252" s="207" t="s">
        <v>1</v>
      </c>
      <c r="F252" s="208" t="s">
        <v>351</v>
      </c>
      <c r="G252" s="14"/>
      <c r="H252" s="209">
        <v>96</v>
      </c>
      <c r="I252" s="210"/>
      <c r="J252" s="14"/>
      <c r="K252" s="14"/>
      <c r="L252" s="206"/>
      <c r="M252" s="211"/>
      <c r="N252" s="212"/>
      <c r="O252" s="212"/>
      <c r="P252" s="212"/>
      <c r="Q252" s="212"/>
      <c r="R252" s="212"/>
      <c r="S252" s="212"/>
      <c r="T252" s="21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07" t="s">
        <v>134</v>
      </c>
      <c r="AU252" s="207" t="s">
        <v>83</v>
      </c>
      <c r="AV252" s="14" t="s">
        <v>83</v>
      </c>
      <c r="AW252" s="14" t="s">
        <v>30</v>
      </c>
      <c r="AX252" s="14" t="s">
        <v>73</v>
      </c>
      <c r="AY252" s="207" t="s">
        <v>125</v>
      </c>
    </row>
    <row r="253" s="14" customFormat="1">
      <c r="A253" s="14"/>
      <c r="B253" s="206"/>
      <c r="C253" s="14"/>
      <c r="D253" s="199" t="s">
        <v>134</v>
      </c>
      <c r="E253" s="207" t="s">
        <v>1</v>
      </c>
      <c r="F253" s="208" t="s">
        <v>352</v>
      </c>
      <c r="G253" s="14"/>
      <c r="H253" s="209">
        <v>60</v>
      </c>
      <c r="I253" s="210"/>
      <c r="J253" s="14"/>
      <c r="K253" s="14"/>
      <c r="L253" s="206"/>
      <c r="M253" s="211"/>
      <c r="N253" s="212"/>
      <c r="O253" s="212"/>
      <c r="P253" s="212"/>
      <c r="Q253" s="212"/>
      <c r="R253" s="212"/>
      <c r="S253" s="212"/>
      <c r="T253" s="21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07" t="s">
        <v>134</v>
      </c>
      <c r="AU253" s="207" t="s">
        <v>83</v>
      </c>
      <c r="AV253" s="14" t="s">
        <v>83</v>
      </c>
      <c r="AW253" s="14" t="s">
        <v>30</v>
      </c>
      <c r="AX253" s="14" t="s">
        <v>73</v>
      </c>
      <c r="AY253" s="207" t="s">
        <v>125</v>
      </c>
    </row>
    <row r="254" s="15" customFormat="1">
      <c r="A254" s="15"/>
      <c r="B254" s="214"/>
      <c r="C254" s="15"/>
      <c r="D254" s="199" t="s">
        <v>134</v>
      </c>
      <c r="E254" s="215" t="s">
        <v>1</v>
      </c>
      <c r="F254" s="216" t="s">
        <v>139</v>
      </c>
      <c r="G254" s="15"/>
      <c r="H254" s="217">
        <v>156</v>
      </c>
      <c r="I254" s="218"/>
      <c r="J254" s="15"/>
      <c r="K254" s="15"/>
      <c r="L254" s="214"/>
      <c r="M254" s="219"/>
      <c r="N254" s="220"/>
      <c r="O254" s="220"/>
      <c r="P254" s="220"/>
      <c r="Q254" s="220"/>
      <c r="R254" s="220"/>
      <c r="S254" s="220"/>
      <c r="T254" s="221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15" t="s">
        <v>134</v>
      </c>
      <c r="AU254" s="215" t="s">
        <v>83</v>
      </c>
      <c r="AV254" s="15" t="s">
        <v>132</v>
      </c>
      <c r="AW254" s="15" t="s">
        <v>30</v>
      </c>
      <c r="AX254" s="15" t="s">
        <v>81</v>
      </c>
      <c r="AY254" s="215" t="s">
        <v>125</v>
      </c>
    </row>
    <row r="255" s="2" customFormat="1" ht="21.6" customHeight="1">
      <c r="A255" s="38"/>
      <c r="B255" s="184"/>
      <c r="C255" s="185" t="s">
        <v>353</v>
      </c>
      <c r="D255" s="185" t="s">
        <v>127</v>
      </c>
      <c r="E255" s="186" t="s">
        <v>354</v>
      </c>
      <c r="F255" s="187" t="s">
        <v>355</v>
      </c>
      <c r="G255" s="188" t="s">
        <v>183</v>
      </c>
      <c r="H255" s="189">
        <v>744</v>
      </c>
      <c r="I255" s="190"/>
      <c r="J255" s="191">
        <f>ROUND(I255*H255,2)</f>
        <v>0</v>
      </c>
      <c r="K255" s="187" t="s">
        <v>1</v>
      </c>
      <c r="L255" s="39"/>
      <c r="M255" s="192" t="s">
        <v>1</v>
      </c>
      <c r="N255" s="193" t="s">
        <v>38</v>
      </c>
      <c r="O255" s="77"/>
      <c r="P255" s="194">
        <f>O255*H255</f>
        <v>0</v>
      </c>
      <c r="Q255" s="194">
        <v>0</v>
      </c>
      <c r="R255" s="194">
        <f>Q255*H255</f>
        <v>0</v>
      </c>
      <c r="S255" s="194">
        <v>0</v>
      </c>
      <c r="T255" s="195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196" t="s">
        <v>132</v>
      </c>
      <c r="AT255" s="196" t="s">
        <v>127</v>
      </c>
      <c r="AU255" s="196" t="s">
        <v>83</v>
      </c>
      <c r="AY255" s="19" t="s">
        <v>125</v>
      </c>
      <c r="BE255" s="197">
        <f>IF(N255="základní",J255,0)</f>
        <v>0</v>
      </c>
      <c r="BF255" s="197">
        <f>IF(N255="snížená",J255,0)</f>
        <v>0</v>
      </c>
      <c r="BG255" s="197">
        <f>IF(N255="zákl. přenesená",J255,0)</f>
        <v>0</v>
      </c>
      <c r="BH255" s="197">
        <f>IF(N255="sníž. přenesená",J255,0)</f>
        <v>0</v>
      </c>
      <c r="BI255" s="197">
        <f>IF(N255="nulová",J255,0)</f>
        <v>0</v>
      </c>
      <c r="BJ255" s="19" t="s">
        <v>81</v>
      </c>
      <c r="BK255" s="197">
        <f>ROUND(I255*H255,2)</f>
        <v>0</v>
      </c>
      <c r="BL255" s="19" t="s">
        <v>132</v>
      </c>
      <c r="BM255" s="196" t="s">
        <v>356</v>
      </c>
    </row>
    <row r="256" s="14" customFormat="1">
      <c r="A256" s="14"/>
      <c r="B256" s="206"/>
      <c r="C256" s="14"/>
      <c r="D256" s="199" t="s">
        <v>134</v>
      </c>
      <c r="E256" s="207" t="s">
        <v>1</v>
      </c>
      <c r="F256" s="208" t="s">
        <v>357</v>
      </c>
      <c r="G256" s="14"/>
      <c r="H256" s="209">
        <v>384</v>
      </c>
      <c r="I256" s="210"/>
      <c r="J256" s="14"/>
      <c r="K256" s="14"/>
      <c r="L256" s="206"/>
      <c r="M256" s="211"/>
      <c r="N256" s="212"/>
      <c r="O256" s="212"/>
      <c r="P256" s="212"/>
      <c r="Q256" s="212"/>
      <c r="R256" s="212"/>
      <c r="S256" s="212"/>
      <c r="T256" s="21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07" t="s">
        <v>134</v>
      </c>
      <c r="AU256" s="207" t="s">
        <v>83</v>
      </c>
      <c r="AV256" s="14" t="s">
        <v>83</v>
      </c>
      <c r="AW256" s="14" t="s">
        <v>30</v>
      </c>
      <c r="AX256" s="14" t="s">
        <v>73</v>
      </c>
      <c r="AY256" s="207" t="s">
        <v>125</v>
      </c>
    </row>
    <row r="257" s="14" customFormat="1">
      <c r="A257" s="14"/>
      <c r="B257" s="206"/>
      <c r="C257" s="14"/>
      <c r="D257" s="199" t="s">
        <v>134</v>
      </c>
      <c r="E257" s="207" t="s">
        <v>1</v>
      </c>
      <c r="F257" s="208" t="s">
        <v>358</v>
      </c>
      <c r="G257" s="14"/>
      <c r="H257" s="209">
        <v>360</v>
      </c>
      <c r="I257" s="210"/>
      <c r="J257" s="14"/>
      <c r="K257" s="14"/>
      <c r="L257" s="206"/>
      <c r="M257" s="211"/>
      <c r="N257" s="212"/>
      <c r="O257" s="212"/>
      <c r="P257" s="212"/>
      <c r="Q257" s="212"/>
      <c r="R257" s="212"/>
      <c r="S257" s="212"/>
      <c r="T257" s="21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07" t="s">
        <v>134</v>
      </c>
      <c r="AU257" s="207" t="s">
        <v>83</v>
      </c>
      <c r="AV257" s="14" t="s">
        <v>83</v>
      </c>
      <c r="AW257" s="14" t="s">
        <v>30</v>
      </c>
      <c r="AX257" s="14" t="s">
        <v>73</v>
      </c>
      <c r="AY257" s="207" t="s">
        <v>125</v>
      </c>
    </row>
    <row r="258" s="15" customFormat="1">
      <c r="A258" s="15"/>
      <c r="B258" s="214"/>
      <c r="C258" s="15"/>
      <c r="D258" s="199" t="s">
        <v>134</v>
      </c>
      <c r="E258" s="215" t="s">
        <v>1</v>
      </c>
      <c r="F258" s="216" t="s">
        <v>139</v>
      </c>
      <c r="G258" s="15"/>
      <c r="H258" s="217">
        <v>744</v>
      </c>
      <c r="I258" s="218"/>
      <c r="J258" s="15"/>
      <c r="K258" s="15"/>
      <c r="L258" s="214"/>
      <c r="M258" s="219"/>
      <c r="N258" s="220"/>
      <c r="O258" s="220"/>
      <c r="P258" s="220"/>
      <c r="Q258" s="220"/>
      <c r="R258" s="220"/>
      <c r="S258" s="220"/>
      <c r="T258" s="221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15" t="s">
        <v>134</v>
      </c>
      <c r="AU258" s="215" t="s">
        <v>83</v>
      </c>
      <c r="AV258" s="15" t="s">
        <v>132</v>
      </c>
      <c r="AW258" s="15" t="s">
        <v>30</v>
      </c>
      <c r="AX258" s="15" t="s">
        <v>81</v>
      </c>
      <c r="AY258" s="215" t="s">
        <v>125</v>
      </c>
    </row>
    <row r="259" s="2" customFormat="1" ht="21.6" customHeight="1">
      <c r="A259" s="38"/>
      <c r="B259" s="184"/>
      <c r="C259" s="185" t="s">
        <v>359</v>
      </c>
      <c r="D259" s="185" t="s">
        <v>127</v>
      </c>
      <c r="E259" s="186" t="s">
        <v>360</v>
      </c>
      <c r="F259" s="187" t="s">
        <v>361</v>
      </c>
      <c r="G259" s="188" t="s">
        <v>183</v>
      </c>
      <c r="H259" s="189">
        <v>468</v>
      </c>
      <c r="I259" s="190"/>
      <c r="J259" s="191">
        <f>ROUND(I259*H259,2)</f>
        <v>0</v>
      </c>
      <c r="K259" s="187" t="s">
        <v>1</v>
      </c>
      <c r="L259" s="39"/>
      <c r="M259" s="192" t="s">
        <v>1</v>
      </c>
      <c r="N259" s="193" t="s">
        <v>38</v>
      </c>
      <c r="O259" s="77"/>
      <c r="P259" s="194">
        <f>O259*H259</f>
        <v>0</v>
      </c>
      <c r="Q259" s="194">
        <v>0</v>
      </c>
      <c r="R259" s="194">
        <f>Q259*H259</f>
        <v>0</v>
      </c>
      <c r="S259" s="194">
        <v>0</v>
      </c>
      <c r="T259" s="195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96" t="s">
        <v>132</v>
      </c>
      <c r="AT259" s="196" t="s">
        <v>127</v>
      </c>
      <c r="AU259" s="196" t="s">
        <v>83</v>
      </c>
      <c r="AY259" s="19" t="s">
        <v>125</v>
      </c>
      <c r="BE259" s="197">
        <f>IF(N259="základní",J259,0)</f>
        <v>0</v>
      </c>
      <c r="BF259" s="197">
        <f>IF(N259="snížená",J259,0)</f>
        <v>0</v>
      </c>
      <c r="BG259" s="197">
        <f>IF(N259="zákl. přenesená",J259,0)</f>
        <v>0</v>
      </c>
      <c r="BH259" s="197">
        <f>IF(N259="sníž. přenesená",J259,0)</f>
        <v>0</v>
      </c>
      <c r="BI259" s="197">
        <f>IF(N259="nulová",J259,0)</f>
        <v>0</v>
      </c>
      <c r="BJ259" s="19" t="s">
        <v>81</v>
      </c>
      <c r="BK259" s="197">
        <f>ROUND(I259*H259,2)</f>
        <v>0</v>
      </c>
      <c r="BL259" s="19" t="s">
        <v>132</v>
      </c>
      <c r="BM259" s="196" t="s">
        <v>362</v>
      </c>
    </row>
    <row r="260" s="14" customFormat="1">
      <c r="A260" s="14"/>
      <c r="B260" s="206"/>
      <c r="C260" s="14"/>
      <c r="D260" s="199" t="s">
        <v>134</v>
      </c>
      <c r="E260" s="207" t="s">
        <v>1</v>
      </c>
      <c r="F260" s="208" t="s">
        <v>363</v>
      </c>
      <c r="G260" s="14"/>
      <c r="H260" s="209">
        <v>276</v>
      </c>
      <c r="I260" s="210"/>
      <c r="J260" s="14"/>
      <c r="K260" s="14"/>
      <c r="L260" s="206"/>
      <c r="M260" s="211"/>
      <c r="N260" s="212"/>
      <c r="O260" s="212"/>
      <c r="P260" s="212"/>
      <c r="Q260" s="212"/>
      <c r="R260" s="212"/>
      <c r="S260" s="212"/>
      <c r="T260" s="21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07" t="s">
        <v>134</v>
      </c>
      <c r="AU260" s="207" t="s">
        <v>83</v>
      </c>
      <c r="AV260" s="14" t="s">
        <v>83</v>
      </c>
      <c r="AW260" s="14" t="s">
        <v>30</v>
      </c>
      <c r="AX260" s="14" t="s">
        <v>73</v>
      </c>
      <c r="AY260" s="207" t="s">
        <v>125</v>
      </c>
    </row>
    <row r="261" s="14" customFormat="1">
      <c r="A261" s="14"/>
      <c r="B261" s="206"/>
      <c r="C261" s="14"/>
      <c r="D261" s="199" t="s">
        <v>134</v>
      </c>
      <c r="E261" s="207" t="s">
        <v>1</v>
      </c>
      <c r="F261" s="208" t="s">
        <v>364</v>
      </c>
      <c r="G261" s="14"/>
      <c r="H261" s="209">
        <v>192</v>
      </c>
      <c r="I261" s="210"/>
      <c r="J261" s="14"/>
      <c r="K261" s="14"/>
      <c r="L261" s="206"/>
      <c r="M261" s="211"/>
      <c r="N261" s="212"/>
      <c r="O261" s="212"/>
      <c r="P261" s="212"/>
      <c r="Q261" s="212"/>
      <c r="R261" s="212"/>
      <c r="S261" s="212"/>
      <c r="T261" s="21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07" t="s">
        <v>134</v>
      </c>
      <c r="AU261" s="207" t="s">
        <v>83</v>
      </c>
      <c r="AV261" s="14" t="s">
        <v>83</v>
      </c>
      <c r="AW261" s="14" t="s">
        <v>30</v>
      </c>
      <c r="AX261" s="14" t="s">
        <v>73</v>
      </c>
      <c r="AY261" s="207" t="s">
        <v>125</v>
      </c>
    </row>
    <row r="262" s="15" customFormat="1">
      <c r="A262" s="15"/>
      <c r="B262" s="214"/>
      <c r="C262" s="15"/>
      <c r="D262" s="199" t="s">
        <v>134</v>
      </c>
      <c r="E262" s="215" t="s">
        <v>1</v>
      </c>
      <c r="F262" s="216" t="s">
        <v>139</v>
      </c>
      <c r="G262" s="15"/>
      <c r="H262" s="217">
        <v>468</v>
      </c>
      <c r="I262" s="218"/>
      <c r="J262" s="15"/>
      <c r="K262" s="15"/>
      <c r="L262" s="214"/>
      <c r="M262" s="219"/>
      <c r="N262" s="220"/>
      <c r="O262" s="220"/>
      <c r="P262" s="220"/>
      <c r="Q262" s="220"/>
      <c r="R262" s="220"/>
      <c r="S262" s="220"/>
      <c r="T262" s="221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15" t="s">
        <v>134</v>
      </c>
      <c r="AU262" s="215" t="s">
        <v>83</v>
      </c>
      <c r="AV262" s="15" t="s">
        <v>132</v>
      </c>
      <c r="AW262" s="15" t="s">
        <v>30</v>
      </c>
      <c r="AX262" s="15" t="s">
        <v>81</v>
      </c>
      <c r="AY262" s="215" t="s">
        <v>125</v>
      </c>
    </row>
    <row r="263" s="12" customFormat="1" ht="22.8" customHeight="1">
      <c r="A263" s="12"/>
      <c r="B263" s="171"/>
      <c r="C263" s="12"/>
      <c r="D263" s="172" t="s">
        <v>72</v>
      </c>
      <c r="E263" s="182" t="s">
        <v>144</v>
      </c>
      <c r="F263" s="182" t="s">
        <v>365</v>
      </c>
      <c r="G263" s="12"/>
      <c r="H263" s="12"/>
      <c r="I263" s="174"/>
      <c r="J263" s="183">
        <f>BK263</f>
        <v>0</v>
      </c>
      <c r="K263" s="12"/>
      <c r="L263" s="171"/>
      <c r="M263" s="176"/>
      <c r="N263" s="177"/>
      <c r="O263" s="177"/>
      <c r="P263" s="178">
        <f>SUM(P264:P510)</f>
        <v>0</v>
      </c>
      <c r="Q263" s="177"/>
      <c r="R263" s="178">
        <f>SUM(R264:R510)</f>
        <v>845.30878724000013</v>
      </c>
      <c r="S263" s="177"/>
      <c r="T263" s="179">
        <f>SUM(T264:T510)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172" t="s">
        <v>81</v>
      </c>
      <c r="AT263" s="180" t="s">
        <v>72</v>
      </c>
      <c r="AU263" s="180" t="s">
        <v>81</v>
      </c>
      <c r="AY263" s="172" t="s">
        <v>125</v>
      </c>
      <c r="BK263" s="181">
        <f>SUM(BK264:BK510)</f>
        <v>0</v>
      </c>
    </row>
    <row r="264" s="2" customFormat="1" ht="32.4" customHeight="1">
      <c r="A264" s="38"/>
      <c r="B264" s="184"/>
      <c r="C264" s="185" t="s">
        <v>366</v>
      </c>
      <c r="D264" s="185" t="s">
        <v>127</v>
      </c>
      <c r="E264" s="186" t="s">
        <v>367</v>
      </c>
      <c r="F264" s="187" t="s">
        <v>368</v>
      </c>
      <c r="G264" s="188" t="s">
        <v>130</v>
      </c>
      <c r="H264" s="189">
        <v>13.237</v>
      </c>
      <c r="I264" s="190"/>
      <c r="J264" s="191">
        <f>ROUND(I264*H264,2)</f>
        <v>0</v>
      </c>
      <c r="K264" s="187" t="s">
        <v>131</v>
      </c>
      <c r="L264" s="39"/>
      <c r="M264" s="192" t="s">
        <v>1</v>
      </c>
      <c r="N264" s="193" t="s">
        <v>38</v>
      </c>
      <c r="O264" s="77"/>
      <c r="P264" s="194">
        <f>O264*H264</f>
        <v>0</v>
      </c>
      <c r="Q264" s="194">
        <v>2.45329</v>
      </c>
      <c r="R264" s="194">
        <f>Q264*H264</f>
        <v>32.474199730000002</v>
      </c>
      <c r="S264" s="194">
        <v>0</v>
      </c>
      <c r="T264" s="195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196" t="s">
        <v>132</v>
      </c>
      <c r="AT264" s="196" t="s">
        <v>127</v>
      </c>
      <c r="AU264" s="196" t="s">
        <v>83</v>
      </c>
      <c r="AY264" s="19" t="s">
        <v>125</v>
      </c>
      <c r="BE264" s="197">
        <f>IF(N264="základní",J264,0)</f>
        <v>0</v>
      </c>
      <c r="BF264" s="197">
        <f>IF(N264="snížená",J264,0)</f>
        <v>0</v>
      </c>
      <c r="BG264" s="197">
        <f>IF(N264="zákl. přenesená",J264,0)</f>
        <v>0</v>
      </c>
      <c r="BH264" s="197">
        <f>IF(N264="sníž. přenesená",J264,0)</f>
        <v>0</v>
      </c>
      <c r="BI264" s="197">
        <f>IF(N264="nulová",J264,0)</f>
        <v>0</v>
      </c>
      <c r="BJ264" s="19" t="s">
        <v>81</v>
      </c>
      <c r="BK264" s="197">
        <f>ROUND(I264*H264,2)</f>
        <v>0</v>
      </c>
      <c r="BL264" s="19" t="s">
        <v>132</v>
      </c>
      <c r="BM264" s="196" t="s">
        <v>369</v>
      </c>
    </row>
    <row r="265" s="13" customFormat="1">
      <c r="A265" s="13"/>
      <c r="B265" s="198"/>
      <c r="C265" s="13"/>
      <c r="D265" s="199" t="s">
        <v>134</v>
      </c>
      <c r="E265" s="200" t="s">
        <v>1</v>
      </c>
      <c r="F265" s="201" t="s">
        <v>370</v>
      </c>
      <c r="G265" s="13"/>
      <c r="H265" s="200" t="s">
        <v>1</v>
      </c>
      <c r="I265" s="202"/>
      <c r="J265" s="13"/>
      <c r="K265" s="13"/>
      <c r="L265" s="198"/>
      <c r="M265" s="203"/>
      <c r="N265" s="204"/>
      <c r="O265" s="204"/>
      <c r="P265" s="204"/>
      <c r="Q265" s="204"/>
      <c r="R265" s="204"/>
      <c r="S265" s="204"/>
      <c r="T265" s="20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00" t="s">
        <v>134</v>
      </c>
      <c r="AU265" s="200" t="s">
        <v>83</v>
      </c>
      <c r="AV265" s="13" t="s">
        <v>81</v>
      </c>
      <c r="AW265" s="13" t="s">
        <v>30</v>
      </c>
      <c r="AX265" s="13" t="s">
        <v>73</v>
      </c>
      <c r="AY265" s="200" t="s">
        <v>125</v>
      </c>
    </row>
    <row r="266" s="13" customFormat="1">
      <c r="A266" s="13"/>
      <c r="B266" s="198"/>
      <c r="C266" s="13"/>
      <c r="D266" s="199" t="s">
        <v>134</v>
      </c>
      <c r="E266" s="200" t="s">
        <v>1</v>
      </c>
      <c r="F266" s="201" t="s">
        <v>371</v>
      </c>
      <c r="G266" s="13"/>
      <c r="H266" s="200" t="s">
        <v>1</v>
      </c>
      <c r="I266" s="202"/>
      <c r="J266" s="13"/>
      <c r="K266" s="13"/>
      <c r="L266" s="198"/>
      <c r="M266" s="203"/>
      <c r="N266" s="204"/>
      <c r="O266" s="204"/>
      <c r="P266" s="204"/>
      <c r="Q266" s="204"/>
      <c r="R266" s="204"/>
      <c r="S266" s="204"/>
      <c r="T266" s="20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00" t="s">
        <v>134</v>
      </c>
      <c r="AU266" s="200" t="s">
        <v>83</v>
      </c>
      <c r="AV266" s="13" t="s">
        <v>81</v>
      </c>
      <c r="AW266" s="13" t="s">
        <v>30</v>
      </c>
      <c r="AX266" s="13" t="s">
        <v>73</v>
      </c>
      <c r="AY266" s="200" t="s">
        <v>125</v>
      </c>
    </row>
    <row r="267" s="13" customFormat="1">
      <c r="A267" s="13"/>
      <c r="B267" s="198"/>
      <c r="C267" s="13"/>
      <c r="D267" s="199" t="s">
        <v>134</v>
      </c>
      <c r="E267" s="200" t="s">
        <v>1</v>
      </c>
      <c r="F267" s="201" t="s">
        <v>372</v>
      </c>
      <c r="G267" s="13"/>
      <c r="H267" s="200" t="s">
        <v>1</v>
      </c>
      <c r="I267" s="202"/>
      <c r="J267" s="13"/>
      <c r="K267" s="13"/>
      <c r="L267" s="198"/>
      <c r="M267" s="203"/>
      <c r="N267" s="204"/>
      <c r="O267" s="204"/>
      <c r="P267" s="204"/>
      <c r="Q267" s="204"/>
      <c r="R267" s="204"/>
      <c r="S267" s="204"/>
      <c r="T267" s="20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00" t="s">
        <v>134</v>
      </c>
      <c r="AU267" s="200" t="s">
        <v>83</v>
      </c>
      <c r="AV267" s="13" t="s">
        <v>81</v>
      </c>
      <c r="AW267" s="13" t="s">
        <v>30</v>
      </c>
      <c r="AX267" s="13" t="s">
        <v>73</v>
      </c>
      <c r="AY267" s="200" t="s">
        <v>125</v>
      </c>
    </row>
    <row r="268" s="14" customFormat="1">
      <c r="A268" s="14"/>
      <c r="B268" s="206"/>
      <c r="C268" s="14"/>
      <c r="D268" s="199" t="s">
        <v>134</v>
      </c>
      <c r="E268" s="207" t="s">
        <v>1</v>
      </c>
      <c r="F268" s="208" t="s">
        <v>373</v>
      </c>
      <c r="G268" s="14"/>
      <c r="H268" s="209">
        <v>13.237</v>
      </c>
      <c r="I268" s="210"/>
      <c r="J268" s="14"/>
      <c r="K268" s="14"/>
      <c r="L268" s="206"/>
      <c r="M268" s="211"/>
      <c r="N268" s="212"/>
      <c r="O268" s="212"/>
      <c r="P268" s="212"/>
      <c r="Q268" s="212"/>
      <c r="R268" s="212"/>
      <c r="S268" s="212"/>
      <c r="T268" s="21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07" t="s">
        <v>134</v>
      </c>
      <c r="AU268" s="207" t="s">
        <v>83</v>
      </c>
      <c r="AV268" s="14" t="s">
        <v>83</v>
      </c>
      <c r="AW268" s="14" t="s">
        <v>30</v>
      </c>
      <c r="AX268" s="14" t="s">
        <v>81</v>
      </c>
      <c r="AY268" s="207" t="s">
        <v>125</v>
      </c>
    </row>
    <row r="269" s="2" customFormat="1" ht="32.4" customHeight="1">
      <c r="A269" s="38"/>
      <c r="B269" s="184"/>
      <c r="C269" s="185" t="s">
        <v>374</v>
      </c>
      <c r="D269" s="185" t="s">
        <v>127</v>
      </c>
      <c r="E269" s="186" t="s">
        <v>375</v>
      </c>
      <c r="F269" s="187" t="s">
        <v>376</v>
      </c>
      <c r="G269" s="188" t="s">
        <v>130</v>
      </c>
      <c r="H269" s="189">
        <v>217.399</v>
      </c>
      <c r="I269" s="190"/>
      <c r="J269" s="191">
        <f>ROUND(I269*H269,2)</f>
        <v>0</v>
      </c>
      <c r="K269" s="187" t="s">
        <v>131</v>
      </c>
      <c r="L269" s="39"/>
      <c r="M269" s="192" t="s">
        <v>1</v>
      </c>
      <c r="N269" s="193" t="s">
        <v>38</v>
      </c>
      <c r="O269" s="77"/>
      <c r="P269" s="194">
        <f>O269*H269</f>
        <v>0</v>
      </c>
      <c r="Q269" s="194">
        <v>2.45329</v>
      </c>
      <c r="R269" s="194">
        <f>Q269*H269</f>
        <v>533.34279271000003</v>
      </c>
      <c r="S269" s="194">
        <v>0</v>
      </c>
      <c r="T269" s="195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196" t="s">
        <v>132</v>
      </c>
      <c r="AT269" s="196" t="s">
        <v>127</v>
      </c>
      <c r="AU269" s="196" t="s">
        <v>83</v>
      </c>
      <c r="AY269" s="19" t="s">
        <v>125</v>
      </c>
      <c r="BE269" s="197">
        <f>IF(N269="základní",J269,0)</f>
        <v>0</v>
      </c>
      <c r="BF269" s="197">
        <f>IF(N269="snížená",J269,0)</f>
        <v>0</v>
      </c>
      <c r="BG269" s="197">
        <f>IF(N269="zákl. přenesená",J269,0)</f>
        <v>0</v>
      </c>
      <c r="BH269" s="197">
        <f>IF(N269="sníž. přenesená",J269,0)</f>
        <v>0</v>
      </c>
      <c r="BI269" s="197">
        <f>IF(N269="nulová",J269,0)</f>
        <v>0</v>
      </c>
      <c r="BJ269" s="19" t="s">
        <v>81</v>
      </c>
      <c r="BK269" s="197">
        <f>ROUND(I269*H269,2)</f>
        <v>0</v>
      </c>
      <c r="BL269" s="19" t="s">
        <v>132</v>
      </c>
      <c r="BM269" s="196" t="s">
        <v>377</v>
      </c>
    </row>
    <row r="270" s="13" customFormat="1">
      <c r="A270" s="13"/>
      <c r="B270" s="198"/>
      <c r="C270" s="13"/>
      <c r="D270" s="199" t="s">
        <v>134</v>
      </c>
      <c r="E270" s="200" t="s">
        <v>1</v>
      </c>
      <c r="F270" s="201" t="s">
        <v>370</v>
      </c>
      <c r="G270" s="13"/>
      <c r="H270" s="200" t="s">
        <v>1</v>
      </c>
      <c r="I270" s="202"/>
      <c r="J270" s="13"/>
      <c r="K270" s="13"/>
      <c r="L270" s="198"/>
      <c r="M270" s="203"/>
      <c r="N270" s="204"/>
      <c r="O270" s="204"/>
      <c r="P270" s="204"/>
      <c r="Q270" s="204"/>
      <c r="R270" s="204"/>
      <c r="S270" s="204"/>
      <c r="T270" s="20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00" t="s">
        <v>134</v>
      </c>
      <c r="AU270" s="200" t="s">
        <v>83</v>
      </c>
      <c r="AV270" s="13" t="s">
        <v>81</v>
      </c>
      <c r="AW270" s="13" t="s">
        <v>30</v>
      </c>
      <c r="AX270" s="13" t="s">
        <v>73</v>
      </c>
      <c r="AY270" s="200" t="s">
        <v>125</v>
      </c>
    </row>
    <row r="271" s="13" customFormat="1">
      <c r="A271" s="13"/>
      <c r="B271" s="198"/>
      <c r="C271" s="13"/>
      <c r="D271" s="199" t="s">
        <v>134</v>
      </c>
      <c r="E271" s="200" t="s">
        <v>1</v>
      </c>
      <c r="F271" s="201" t="s">
        <v>378</v>
      </c>
      <c r="G271" s="13"/>
      <c r="H271" s="200" t="s">
        <v>1</v>
      </c>
      <c r="I271" s="202"/>
      <c r="J271" s="13"/>
      <c r="K271" s="13"/>
      <c r="L271" s="198"/>
      <c r="M271" s="203"/>
      <c r="N271" s="204"/>
      <c r="O271" s="204"/>
      <c r="P271" s="204"/>
      <c r="Q271" s="204"/>
      <c r="R271" s="204"/>
      <c r="S271" s="204"/>
      <c r="T271" s="20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00" t="s">
        <v>134</v>
      </c>
      <c r="AU271" s="200" t="s">
        <v>83</v>
      </c>
      <c r="AV271" s="13" t="s">
        <v>81</v>
      </c>
      <c r="AW271" s="13" t="s">
        <v>30</v>
      </c>
      <c r="AX271" s="13" t="s">
        <v>73</v>
      </c>
      <c r="AY271" s="200" t="s">
        <v>125</v>
      </c>
    </row>
    <row r="272" s="13" customFormat="1">
      <c r="A272" s="13"/>
      <c r="B272" s="198"/>
      <c r="C272" s="13"/>
      <c r="D272" s="199" t="s">
        <v>134</v>
      </c>
      <c r="E272" s="200" t="s">
        <v>1</v>
      </c>
      <c r="F272" s="201" t="s">
        <v>379</v>
      </c>
      <c r="G272" s="13"/>
      <c r="H272" s="200" t="s">
        <v>1</v>
      </c>
      <c r="I272" s="202"/>
      <c r="J272" s="13"/>
      <c r="K272" s="13"/>
      <c r="L272" s="198"/>
      <c r="M272" s="203"/>
      <c r="N272" s="204"/>
      <c r="O272" s="204"/>
      <c r="P272" s="204"/>
      <c r="Q272" s="204"/>
      <c r="R272" s="204"/>
      <c r="S272" s="204"/>
      <c r="T272" s="20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00" t="s">
        <v>134</v>
      </c>
      <c r="AU272" s="200" t="s">
        <v>83</v>
      </c>
      <c r="AV272" s="13" t="s">
        <v>81</v>
      </c>
      <c r="AW272" s="13" t="s">
        <v>30</v>
      </c>
      <c r="AX272" s="13" t="s">
        <v>73</v>
      </c>
      <c r="AY272" s="200" t="s">
        <v>125</v>
      </c>
    </row>
    <row r="273" s="13" customFormat="1">
      <c r="A273" s="13"/>
      <c r="B273" s="198"/>
      <c r="C273" s="13"/>
      <c r="D273" s="199" t="s">
        <v>134</v>
      </c>
      <c r="E273" s="200" t="s">
        <v>1</v>
      </c>
      <c r="F273" s="201" t="s">
        <v>380</v>
      </c>
      <c r="G273" s="13"/>
      <c r="H273" s="200" t="s">
        <v>1</v>
      </c>
      <c r="I273" s="202"/>
      <c r="J273" s="13"/>
      <c r="K273" s="13"/>
      <c r="L273" s="198"/>
      <c r="M273" s="203"/>
      <c r="N273" s="204"/>
      <c r="O273" s="204"/>
      <c r="P273" s="204"/>
      <c r="Q273" s="204"/>
      <c r="R273" s="204"/>
      <c r="S273" s="204"/>
      <c r="T273" s="20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00" t="s">
        <v>134</v>
      </c>
      <c r="AU273" s="200" t="s">
        <v>83</v>
      </c>
      <c r="AV273" s="13" t="s">
        <v>81</v>
      </c>
      <c r="AW273" s="13" t="s">
        <v>30</v>
      </c>
      <c r="AX273" s="13" t="s">
        <v>73</v>
      </c>
      <c r="AY273" s="200" t="s">
        <v>125</v>
      </c>
    </row>
    <row r="274" s="14" customFormat="1">
      <c r="A274" s="14"/>
      <c r="B274" s="206"/>
      <c r="C274" s="14"/>
      <c r="D274" s="199" t="s">
        <v>134</v>
      </c>
      <c r="E274" s="207" t="s">
        <v>1</v>
      </c>
      <c r="F274" s="208" t="s">
        <v>381</v>
      </c>
      <c r="G274" s="14"/>
      <c r="H274" s="209">
        <v>11.151999999999999</v>
      </c>
      <c r="I274" s="210"/>
      <c r="J274" s="14"/>
      <c r="K274" s="14"/>
      <c r="L274" s="206"/>
      <c r="M274" s="211"/>
      <c r="N274" s="212"/>
      <c r="O274" s="212"/>
      <c r="P274" s="212"/>
      <c r="Q274" s="212"/>
      <c r="R274" s="212"/>
      <c r="S274" s="212"/>
      <c r="T274" s="21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07" t="s">
        <v>134</v>
      </c>
      <c r="AU274" s="207" t="s">
        <v>83</v>
      </c>
      <c r="AV274" s="14" t="s">
        <v>83</v>
      </c>
      <c r="AW274" s="14" t="s">
        <v>30</v>
      </c>
      <c r="AX274" s="14" t="s">
        <v>73</v>
      </c>
      <c r="AY274" s="207" t="s">
        <v>125</v>
      </c>
    </row>
    <row r="275" s="14" customFormat="1">
      <c r="A275" s="14"/>
      <c r="B275" s="206"/>
      <c r="C275" s="14"/>
      <c r="D275" s="199" t="s">
        <v>134</v>
      </c>
      <c r="E275" s="207" t="s">
        <v>1</v>
      </c>
      <c r="F275" s="208" t="s">
        <v>382</v>
      </c>
      <c r="G275" s="14"/>
      <c r="H275" s="209">
        <v>7.1509999999999998</v>
      </c>
      <c r="I275" s="210"/>
      <c r="J275" s="14"/>
      <c r="K275" s="14"/>
      <c r="L275" s="206"/>
      <c r="M275" s="211"/>
      <c r="N275" s="212"/>
      <c r="O275" s="212"/>
      <c r="P275" s="212"/>
      <c r="Q275" s="212"/>
      <c r="R275" s="212"/>
      <c r="S275" s="212"/>
      <c r="T275" s="21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07" t="s">
        <v>134</v>
      </c>
      <c r="AU275" s="207" t="s">
        <v>83</v>
      </c>
      <c r="AV275" s="14" t="s">
        <v>83</v>
      </c>
      <c r="AW275" s="14" t="s">
        <v>30</v>
      </c>
      <c r="AX275" s="14" t="s">
        <v>73</v>
      </c>
      <c r="AY275" s="207" t="s">
        <v>125</v>
      </c>
    </row>
    <row r="276" s="13" customFormat="1">
      <c r="A276" s="13"/>
      <c r="B276" s="198"/>
      <c r="C276" s="13"/>
      <c r="D276" s="199" t="s">
        <v>134</v>
      </c>
      <c r="E276" s="200" t="s">
        <v>1</v>
      </c>
      <c r="F276" s="201" t="s">
        <v>383</v>
      </c>
      <c r="G276" s="13"/>
      <c r="H276" s="200" t="s">
        <v>1</v>
      </c>
      <c r="I276" s="202"/>
      <c r="J276" s="13"/>
      <c r="K276" s="13"/>
      <c r="L276" s="198"/>
      <c r="M276" s="203"/>
      <c r="N276" s="204"/>
      <c r="O276" s="204"/>
      <c r="P276" s="204"/>
      <c r="Q276" s="204"/>
      <c r="R276" s="204"/>
      <c r="S276" s="204"/>
      <c r="T276" s="20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00" t="s">
        <v>134</v>
      </c>
      <c r="AU276" s="200" t="s">
        <v>83</v>
      </c>
      <c r="AV276" s="13" t="s">
        <v>81</v>
      </c>
      <c r="AW276" s="13" t="s">
        <v>30</v>
      </c>
      <c r="AX276" s="13" t="s">
        <v>73</v>
      </c>
      <c r="AY276" s="200" t="s">
        <v>125</v>
      </c>
    </row>
    <row r="277" s="14" customFormat="1">
      <c r="A277" s="14"/>
      <c r="B277" s="206"/>
      <c r="C277" s="14"/>
      <c r="D277" s="199" t="s">
        <v>134</v>
      </c>
      <c r="E277" s="207" t="s">
        <v>1</v>
      </c>
      <c r="F277" s="208" t="s">
        <v>384</v>
      </c>
      <c r="G277" s="14"/>
      <c r="H277" s="209">
        <v>5.8700000000000001</v>
      </c>
      <c r="I277" s="210"/>
      <c r="J277" s="14"/>
      <c r="K277" s="14"/>
      <c r="L277" s="206"/>
      <c r="M277" s="211"/>
      <c r="N277" s="212"/>
      <c r="O277" s="212"/>
      <c r="P277" s="212"/>
      <c r="Q277" s="212"/>
      <c r="R277" s="212"/>
      <c r="S277" s="212"/>
      <c r="T277" s="21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07" t="s">
        <v>134</v>
      </c>
      <c r="AU277" s="207" t="s">
        <v>83</v>
      </c>
      <c r="AV277" s="14" t="s">
        <v>83</v>
      </c>
      <c r="AW277" s="14" t="s">
        <v>30</v>
      </c>
      <c r="AX277" s="14" t="s">
        <v>73</v>
      </c>
      <c r="AY277" s="207" t="s">
        <v>125</v>
      </c>
    </row>
    <row r="278" s="13" customFormat="1">
      <c r="A278" s="13"/>
      <c r="B278" s="198"/>
      <c r="C278" s="13"/>
      <c r="D278" s="199" t="s">
        <v>134</v>
      </c>
      <c r="E278" s="200" t="s">
        <v>1</v>
      </c>
      <c r="F278" s="201" t="s">
        <v>385</v>
      </c>
      <c r="G278" s="13"/>
      <c r="H278" s="200" t="s">
        <v>1</v>
      </c>
      <c r="I278" s="202"/>
      <c r="J278" s="13"/>
      <c r="K278" s="13"/>
      <c r="L278" s="198"/>
      <c r="M278" s="203"/>
      <c r="N278" s="204"/>
      <c r="O278" s="204"/>
      <c r="P278" s="204"/>
      <c r="Q278" s="204"/>
      <c r="R278" s="204"/>
      <c r="S278" s="204"/>
      <c r="T278" s="20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00" t="s">
        <v>134</v>
      </c>
      <c r="AU278" s="200" t="s">
        <v>83</v>
      </c>
      <c r="AV278" s="13" t="s">
        <v>81</v>
      </c>
      <c r="AW278" s="13" t="s">
        <v>30</v>
      </c>
      <c r="AX278" s="13" t="s">
        <v>73</v>
      </c>
      <c r="AY278" s="200" t="s">
        <v>125</v>
      </c>
    </row>
    <row r="279" s="14" customFormat="1">
      <c r="A279" s="14"/>
      <c r="B279" s="206"/>
      <c r="C279" s="14"/>
      <c r="D279" s="199" t="s">
        <v>134</v>
      </c>
      <c r="E279" s="207" t="s">
        <v>1</v>
      </c>
      <c r="F279" s="208" t="s">
        <v>386</v>
      </c>
      <c r="G279" s="14"/>
      <c r="H279" s="209">
        <v>7.6950000000000003</v>
      </c>
      <c r="I279" s="210"/>
      <c r="J279" s="14"/>
      <c r="K279" s="14"/>
      <c r="L279" s="206"/>
      <c r="M279" s="211"/>
      <c r="N279" s="212"/>
      <c r="O279" s="212"/>
      <c r="P279" s="212"/>
      <c r="Q279" s="212"/>
      <c r="R279" s="212"/>
      <c r="S279" s="212"/>
      <c r="T279" s="21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07" t="s">
        <v>134</v>
      </c>
      <c r="AU279" s="207" t="s">
        <v>83</v>
      </c>
      <c r="AV279" s="14" t="s">
        <v>83</v>
      </c>
      <c r="AW279" s="14" t="s">
        <v>30</v>
      </c>
      <c r="AX279" s="14" t="s">
        <v>73</v>
      </c>
      <c r="AY279" s="207" t="s">
        <v>125</v>
      </c>
    </row>
    <row r="280" s="13" customFormat="1">
      <c r="A280" s="13"/>
      <c r="B280" s="198"/>
      <c r="C280" s="13"/>
      <c r="D280" s="199" t="s">
        <v>134</v>
      </c>
      <c r="E280" s="200" t="s">
        <v>1</v>
      </c>
      <c r="F280" s="201" t="s">
        <v>387</v>
      </c>
      <c r="G280" s="13"/>
      <c r="H280" s="200" t="s">
        <v>1</v>
      </c>
      <c r="I280" s="202"/>
      <c r="J280" s="13"/>
      <c r="K280" s="13"/>
      <c r="L280" s="198"/>
      <c r="M280" s="203"/>
      <c r="N280" s="204"/>
      <c r="O280" s="204"/>
      <c r="P280" s="204"/>
      <c r="Q280" s="204"/>
      <c r="R280" s="204"/>
      <c r="S280" s="204"/>
      <c r="T280" s="20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00" t="s">
        <v>134</v>
      </c>
      <c r="AU280" s="200" t="s">
        <v>83</v>
      </c>
      <c r="AV280" s="13" t="s">
        <v>81</v>
      </c>
      <c r="AW280" s="13" t="s">
        <v>30</v>
      </c>
      <c r="AX280" s="13" t="s">
        <v>73</v>
      </c>
      <c r="AY280" s="200" t="s">
        <v>125</v>
      </c>
    </row>
    <row r="281" s="14" customFormat="1">
      <c r="A281" s="14"/>
      <c r="B281" s="206"/>
      <c r="C281" s="14"/>
      <c r="D281" s="199" t="s">
        <v>134</v>
      </c>
      <c r="E281" s="207" t="s">
        <v>1</v>
      </c>
      <c r="F281" s="208" t="s">
        <v>386</v>
      </c>
      <c r="G281" s="14"/>
      <c r="H281" s="209">
        <v>7.6950000000000003</v>
      </c>
      <c r="I281" s="210"/>
      <c r="J281" s="14"/>
      <c r="K281" s="14"/>
      <c r="L281" s="206"/>
      <c r="M281" s="211"/>
      <c r="N281" s="212"/>
      <c r="O281" s="212"/>
      <c r="P281" s="212"/>
      <c r="Q281" s="212"/>
      <c r="R281" s="212"/>
      <c r="S281" s="212"/>
      <c r="T281" s="21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07" t="s">
        <v>134</v>
      </c>
      <c r="AU281" s="207" t="s">
        <v>83</v>
      </c>
      <c r="AV281" s="14" t="s">
        <v>83</v>
      </c>
      <c r="AW281" s="14" t="s">
        <v>30</v>
      </c>
      <c r="AX281" s="14" t="s">
        <v>73</v>
      </c>
      <c r="AY281" s="207" t="s">
        <v>125</v>
      </c>
    </row>
    <row r="282" s="13" customFormat="1">
      <c r="A282" s="13"/>
      <c r="B282" s="198"/>
      <c r="C282" s="13"/>
      <c r="D282" s="199" t="s">
        <v>134</v>
      </c>
      <c r="E282" s="200" t="s">
        <v>1</v>
      </c>
      <c r="F282" s="201" t="s">
        <v>388</v>
      </c>
      <c r="G282" s="13"/>
      <c r="H282" s="200" t="s">
        <v>1</v>
      </c>
      <c r="I282" s="202"/>
      <c r="J282" s="13"/>
      <c r="K282" s="13"/>
      <c r="L282" s="198"/>
      <c r="M282" s="203"/>
      <c r="N282" s="204"/>
      <c r="O282" s="204"/>
      <c r="P282" s="204"/>
      <c r="Q282" s="204"/>
      <c r="R282" s="204"/>
      <c r="S282" s="204"/>
      <c r="T282" s="20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00" t="s">
        <v>134</v>
      </c>
      <c r="AU282" s="200" t="s">
        <v>83</v>
      </c>
      <c r="AV282" s="13" t="s">
        <v>81</v>
      </c>
      <c r="AW282" s="13" t="s">
        <v>30</v>
      </c>
      <c r="AX282" s="13" t="s">
        <v>73</v>
      </c>
      <c r="AY282" s="200" t="s">
        <v>125</v>
      </c>
    </row>
    <row r="283" s="14" customFormat="1">
      <c r="A283" s="14"/>
      <c r="B283" s="206"/>
      <c r="C283" s="14"/>
      <c r="D283" s="199" t="s">
        <v>134</v>
      </c>
      <c r="E283" s="207" t="s">
        <v>1</v>
      </c>
      <c r="F283" s="208" t="s">
        <v>389</v>
      </c>
      <c r="G283" s="14"/>
      <c r="H283" s="209">
        <v>2.944</v>
      </c>
      <c r="I283" s="210"/>
      <c r="J283" s="14"/>
      <c r="K283" s="14"/>
      <c r="L283" s="206"/>
      <c r="M283" s="211"/>
      <c r="N283" s="212"/>
      <c r="O283" s="212"/>
      <c r="P283" s="212"/>
      <c r="Q283" s="212"/>
      <c r="R283" s="212"/>
      <c r="S283" s="212"/>
      <c r="T283" s="21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07" t="s">
        <v>134</v>
      </c>
      <c r="AU283" s="207" t="s">
        <v>83</v>
      </c>
      <c r="AV283" s="14" t="s">
        <v>83</v>
      </c>
      <c r="AW283" s="14" t="s">
        <v>30</v>
      </c>
      <c r="AX283" s="14" t="s">
        <v>73</v>
      </c>
      <c r="AY283" s="207" t="s">
        <v>125</v>
      </c>
    </row>
    <row r="284" s="13" customFormat="1">
      <c r="A284" s="13"/>
      <c r="B284" s="198"/>
      <c r="C284" s="13"/>
      <c r="D284" s="199" t="s">
        <v>134</v>
      </c>
      <c r="E284" s="200" t="s">
        <v>1</v>
      </c>
      <c r="F284" s="201" t="s">
        <v>390</v>
      </c>
      <c r="G284" s="13"/>
      <c r="H284" s="200" t="s">
        <v>1</v>
      </c>
      <c r="I284" s="202"/>
      <c r="J284" s="13"/>
      <c r="K284" s="13"/>
      <c r="L284" s="198"/>
      <c r="M284" s="203"/>
      <c r="N284" s="204"/>
      <c r="O284" s="204"/>
      <c r="P284" s="204"/>
      <c r="Q284" s="204"/>
      <c r="R284" s="204"/>
      <c r="S284" s="204"/>
      <c r="T284" s="20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00" t="s">
        <v>134</v>
      </c>
      <c r="AU284" s="200" t="s">
        <v>83</v>
      </c>
      <c r="AV284" s="13" t="s">
        <v>81</v>
      </c>
      <c r="AW284" s="13" t="s">
        <v>30</v>
      </c>
      <c r="AX284" s="13" t="s">
        <v>73</v>
      </c>
      <c r="AY284" s="200" t="s">
        <v>125</v>
      </c>
    </row>
    <row r="285" s="14" customFormat="1">
      <c r="A285" s="14"/>
      <c r="B285" s="206"/>
      <c r="C285" s="14"/>
      <c r="D285" s="199" t="s">
        <v>134</v>
      </c>
      <c r="E285" s="207" t="s">
        <v>1</v>
      </c>
      <c r="F285" s="208" t="s">
        <v>389</v>
      </c>
      <c r="G285" s="14"/>
      <c r="H285" s="209">
        <v>2.944</v>
      </c>
      <c r="I285" s="210"/>
      <c r="J285" s="14"/>
      <c r="K285" s="14"/>
      <c r="L285" s="206"/>
      <c r="M285" s="211"/>
      <c r="N285" s="212"/>
      <c r="O285" s="212"/>
      <c r="P285" s="212"/>
      <c r="Q285" s="212"/>
      <c r="R285" s="212"/>
      <c r="S285" s="212"/>
      <c r="T285" s="21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07" t="s">
        <v>134</v>
      </c>
      <c r="AU285" s="207" t="s">
        <v>83</v>
      </c>
      <c r="AV285" s="14" t="s">
        <v>83</v>
      </c>
      <c r="AW285" s="14" t="s">
        <v>30</v>
      </c>
      <c r="AX285" s="14" t="s">
        <v>73</v>
      </c>
      <c r="AY285" s="207" t="s">
        <v>125</v>
      </c>
    </row>
    <row r="286" s="13" customFormat="1">
      <c r="A286" s="13"/>
      <c r="B286" s="198"/>
      <c r="C286" s="13"/>
      <c r="D286" s="199" t="s">
        <v>134</v>
      </c>
      <c r="E286" s="200" t="s">
        <v>1</v>
      </c>
      <c r="F286" s="201" t="s">
        <v>391</v>
      </c>
      <c r="G286" s="13"/>
      <c r="H286" s="200" t="s">
        <v>1</v>
      </c>
      <c r="I286" s="202"/>
      <c r="J286" s="13"/>
      <c r="K286" s="13"/>
      <c r="L286" s="198"/>
      <c r="M286" s="203"/>
      <c r="N286" s="204"/>
      <c r="O286" s="204"/>
      <c r="P286" s="204"/>
      <c r="Q286" s="204"/>
      <c r="R286" s="204"/>
      <c r="S286" s="204"/>
      <c r="T286" s="20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00" t="s">
        <v>134</v>
      </c>
      <c r="AU286" s="200" t="s">
        <v>83</v>
      </c>
      <c r="AV286" s="13" t="s">
        <v>81</v>
      </c>
      <c r="AW286" s="13" t="s">
        <v>30</v>
      </c>
      <c r="AX286" s="13" t="s">
        <v>73</v>
      </c>
      <c r="AY286" s="200" t="s">
        <v>125</v>
      </c>
    </row>
    <row r="287" s="14" customFormat="1">
      <c r="A287" s="14"/>
      <c r="B287" s="206"/>
      <c r="C287" s="14"/>
      <c r="D287" s="199" t="s">
        <v>134</v>
      </c>
      <c r="E287" s="207" t="s">
        <v>1</v>
      </c>
      <c r="F287" s="208" t="s">
        <v>392</v>
      </c>
      <c r="G287" s="14"/>
      <c r="H287" s="209">
        <v>24.614999999999998</v>
      </c>
      <c r="I287" s="210"/>
      <c r="J287" s="14"/>
      <c r="K287" s="14"/>
      <c r="L287" s="206"/>
      <c r="M287" s="211"/>
      <c r="N287" s="212"/>
      <c r="O287" s="212"/>
      <c r="P287" s="212"/>
      <c r="Q287" s="212"/>
      <c r="R287" s="212"/>
      <c r="S287" s="212"/>
      <c r="T287" s="21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07" t="s">
        <v>134</v>
      </c>
      <c r="AU287" s="207" t="s">
        <v>83</v>
      </c>
      <c r="AV287" s="14" t="s">
        <v>83</v>
      </c>
      <c r="AW287" s="14" t="s">
        <v>30</v>
      </c>
      <c r="AX287" s="14" t="s">
        <v>73</v>
      </c>
      <c r="AY287" s="207" t="s">
        <v>125</v>
      </c>
    </row>
    <row r="288" s="13" customFormat="1">
      <c r="A288" s="13"/>
      <c r="B288" s="198"/>
      <c r="C288" s="13"/>
      <c r="D288" s="199" t="s">
        <v>134</v>
      </c>
      <c r="E288" s="200" t="s">
        <v>1</v>
      </c>
      <c r="F288" s="201" t="s">
        <v>393</v>
      </c>
      <c r="G288" s="13"/>
      <c r="H288" s="200" t="s">
        <v>1</v>
      </c>
      <c r="I288" s="202"/>
      <c r="J288" s="13"/>
      <c r="K288" s="13"/>
      <c r="L288" s="198"/>
      <c r="M288" s="203"/>
      <c r="N288" s="204"/>
      <c r="O288" s="204"/>
      <c r="P288" s="204"/>
      <c r="Q288" s="204"/>
      <c r="R288" s="204"/>
      <c r="S288" s="204"/>
      <c r="T288" s="20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00" t="s">
        <v>134</v>
      </c>
      <c r="AU288" s="200" t="s">
        <v>83</v>
      </c>
      <c r="AV288" s="13" t="s">
        <v>81</v>
      </c>
      <c r="AW288" s="13" t="s">
        <v>30</v>
      </c>
      <c r="AX288" s="13" t="s">
        <v>73</v>
      </c>
      <c r="AY288" s="200" t="s">
        <v>125</v>
      </c>
    </row>
    <row r="289" s="14" customFormat="1">
      <c r="A289" s="14"/>
      <c r="B289" s="206"/>
      <c r="C289" s="14"/>
      <c r="D289" s="199" t="s">
        <v>134</v>
      </c>
      <c r="E289" s="207" t="s">
        <v>1</v>
      </c>
      <c r="F289" s="208" t="s">
        <v>394</v>
      </c>
      <c r="G289" s="14"/>
      <c r="H289" s="209">
        <v>3.9820000000000002</v>
      </c>
      <c r="I289" s="210"/>
      <c r="J289" s="14"/>
      <c r="K289" s="14"/>
      <c r="L289" s="206"/>
      <c r="M289" s="211"/>
      <c r="N289" s="212"/>
      <c r="O289" s="212"/>
      <c r="P289" s="212"/>
      <c r="Q289" s="212"/>
      <c r="R289" s="212"/>
      <c r="S289" s="212"/>
      <c r="T289" s="21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07" t="s">
        <v>134</v>
      </c>
      <c r="AU289" s="207" t="s">
        <v>83</v>
      </c>
      <c r="AV289" s="14" t="s">
        <v>83</v>
      </c>
      <c r="AW289" s="14" t="s">
        <v>30</v>
      </c>
      <c r="AX289" s="14" t="s">
        <v>73</v>
      </c>
      <c r="AY289" s="207" t="s">
        <v>125</v>
      </c>
    </row>
    <row r="290" s="13" customFormat="1">
      <c r="A290" s="13"/>
      <c r="B290" s="198"/>
      <c r="C290" s="13"/>
      <c r="D290" s="199" t="s">
        <v>134</v>
      </c>
      <c r="E290" s="200" t="s">
        <v>1</v>
      </c>
      <c r="F290" s="201" t="s">
        <v>395</v>
      </c>
      <c r="G290" s="13"/>
      <c r="H290" s="200" t="s">
        <v>1</v>
      </c>
      <c r="I290" s="202"/>
      <c r="J290" s="13"/>
      <c r="K290" s="13"/>
      <c r="L290" s="198"/>
      <c r="M290" s="203"/>
      <c r="N290" s="204"/>
      <c r="O290" s="204"/>
      <c r="P290" s="204"/>
      <c r="Q290" s="204"/>
      <c r="R290" s="204"/>
      <c r="S290" s="204"/>
      <c r="T290" s="20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00" t="s">
        <v>134</v>
      </c>
      <c r="AU290" s="200" t="s">
        <v>83</v>
      </c>
      <c r="AV290" s="13" t="s">
        <v>81</v>
      </c>
      <c r="AW290" s="13" t="s">
        <v>30</v>
      </c>
      <c r="AX290" s="13" t="s">
        <v>73</v>
      </c>
      <c r="AY290" s="200" t="s">
        <v>125</v>
      </c>
    </row>
    <row r="291" s="14" customFormat="1">
      <c r="A291" s="14"/>
      <c r="B291" s="206"/>
      <c r="C291" s="14"/>
      <c r="D291" s="199" t="s">
        <v>134</v>
      </c>
      <c r="E291" s="207" t="s">
        <v>1</v>
      </c>
      <c r="F291" s="208" t="s">
        <v>396</v>
      </c>
      <c r="G291" s="14"/>
      <c r="H291" s="209">
        <v>1.645</v>
      </c>
      <c r="I291" s="210"/>
      <c r="J291" s="14"/>
      <c r="K291" s="14"/>
      <c r="L291" s="206"/>
      <c r="M291" s="211"/>
      <c r="N291" s="212"/>
      <c r="O291" s="212"/>
      <c r="P291" s="212"/>
      <c r="Q291" s="212"/>
      <c r="R291" s="212"/>
      <c r="S291" s="212"/>
      <c r="T291" s="21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07" t="s">
        <v>134</v>
      </c>
      <c r="AU291" s="207" t="s">
        <v>83</v>
      </c>
      <c r="AV291" s="14" t="s">
        <v>83</v>
      </c>
      <c r="AW291" s="14" t="s">
        <v>30</v>
      </c>
      <c r="AX291" s="14" t="s">
        <v>73</v>
      </c>
      <c r="AY291" s="207" t="s">
        <v>125</v>
      </c>
    </row>
    <row r="292" s="13" customFormat="1">
      <c r="A292" s="13"/>
      <c r="B292" s="198"/>
      <c r="C292" s="13"/>
      <c r="D292" s="199" t="s">
        <v>134</v>
      </c>
      <c r="E292" s="200" t="s">
        <v>1</v>
      </c>
      <c r="F292" s="201" t="s">
        <v>397</v>
      </c>
      <c r="G292" s="13"/>
      <c r="H292" s="200" t="s">
        <v>1</v>
      </c>
      <c r="I292" s="202"/>
      <c r="J292" s="13"/>
      <c r="K292" s="13"/>
      <c r="L292" s="198"/>
      <c r="M292" s="203"/>
      <c r="N292" s="204"/>
      <c r="O292" s="204"/>
      <c r="P292" s="204"/>
      <c r="Q292" s="204"/>
      <c r="R292" s="204"/>
      <c r="S292" s="204"/>
      <c r="T292" s="20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00" t="s">
        <v>134</v>
      </c>
      <c r="AU292" s="200" t="s">
        <v>83</v>
      </c>
      <c r="AV292" s="13" t="s">
        <v>81</v>
      </c>
      <c r="AW292" s="13" t="s">
        <v>30</v>
      </c>
      <c r="AX292" s="13" t="s">
        <v>73</v>
      </c>
      <c r="AY292" s="200" t="s">
        <v>125</v>
      </c>
    </row>
    <row r="293" s="14" customFormat="1">
      <c r="A293" s="14"/>
      <c r="B293" s="206"/>
      <c r="C293" s="14"/>
      <c r="D293" s="199" t="s">
        <v>134</v>
      </c>
      <c r="E293" s="207" t="s">
        <v>1</v>
      </c>
      <c r="F293" s="208" t="s">
        <v>398</v>
      </c>
      <c r="G293" s="14"/>
      <c r="H293" s="209">
        <v>2.794</v>
      </c>
      <c r="I293" s="210"/>
      <c r="J293" s="14"/>
      <c r="K293" s="14"/>
      <c r="L293" s="206"/>
      <c r="M293" s="211"/>
      <c r="N293" s="212"/>
      <c r="O293" s="212"/>
      <c r="P293" s="212"/>
      <c r="Q293" s="212"/>
      <c r="R293" s="212"/>
      <c r="S293" s="212"/>
      <c r="T293" s="21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07" t="s">
        <v>134</v>
      </c>
      <c r="AU293" s="207" t="s">
        <v>83</v>
      </c>
      <c r="AV293" s="14" t="s">
        <v>83</v>
      </c>
      <c r="AW293" s="14" t="s">
        <v>30</v>
      </c>
      <c r="AX293" s="14" t="s">
        <v>73</v>
      </c>
      <c r="AY293" s="207" t="s">
        <v>125</v>
      </c>
    </row>
    <row r="294" s="13" customFormat="1">
      <c r="A294" s="13"/>
      <c r="B294" s="198"/>
      <c r="C294" s="13"/>
      <c r="D294" s="199" t="s">
        <v>134</v>
      </c>
      <c r="E294" s="200" t="s">
        <v>1</v>
      </c>
      <c r="F294" s="201" t="s">
        <v>399</v>
      </c>
      <c r="G294" s="13"/>
      <c r="H294" s="200" t="s">
        <v>1</v>
      </c>
      <c r="I294" s="202"/>
      <c r="J294" s="13"/>
      <c r="K294" s="13"/>
      <c r="L294" s="198"/>
      <c r="M294" s="203"/>
      <c r="N294" s="204"/>
      <c r="O294" s="204"/>
      <c r="P294" s="204"/>
      <c r="Q294" s="204"/>
      <c r="R294" s="204"/>
      <c r="S294" s="204"/>
      <c r="T294" s="20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00" t="s">
        <v>134</v>
      </c>
      <c r="AU294" s="200" t="s">
        <v>83</v>
      </c>
      <c r="AV294" s="13" t="s">
        <v>81</v>
      </c>
      <c r="AW294" s="13" t="s">
        <v>30</v>
      </c>
      <c r="AX294" s="13" t="s">
        <v>73</v>
      </c>
      <c r="AY294" s="200" t="s">
        <v>125</v>
      </c>
    </row>
    <row r="295" s="14" customFormat="1">
      <c r="A295" s="14"/>
      <c r="B295" s="206"/>
      <c r="C295" s="14"/>
      <c r="D295" s="199" t="s">
        <v>134</v>
      </c>
      <c r="E295" s="207" t="s">
        <v>1</v>
      </c>
      <c r="F295" s="208" t="s">
        <v>400</v>
      </c>
      <c r="G295" s="14"/>
      <c r="H295" s="209">
        <v>0.93700000000000006</v>
      </c>
      <c r="I295" s="210"/>
      <c r="J295" s="14"/>
      <c r="K295" s="14"/>
      <c r="L295" s="206"/>
      <c r="M295" s="211"/>
      <c r="N295" s="212"/>
      <c r="O295" s="212"/>
      <c r="P295" s="212"/>
      <c r="Q295" s="212"/>
      <c r="R295" s="212"/>
      <c r="S295" s="212"/>
      <c r="T295" s="21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07" t="s">
        <v>134</v>
      </c>
      <c r="AU295" s="207" t="s">
        <v>83</v>
      </c>
      <c r="AV295" s="14" t="s">
        <v>83</v>
      </c>
      <c r="AW295" s="14" t="s">
        <v>30</v>
      </c>
      <c r="AX295" s="14" t="s">
        <v>73</v>
      </c>
      <c r="AY295" s="207" t="s">
        <v>125</v>
      </c>
    </row>
    <row r="296" s="13" customFormat="1">
      <c r="A296" s="13"/>
      <c r="B296" s="198"/>
      <c r="C296" s="13"/>
      <c r="D296" s="199" t="s">
        <v>134</v>
      </c>
      <c r="E296" s="200" t="s">
        <v>1</v>
      </c>
      <c r="F296" s="201" t="s">
        <v>401</v>
      </c>
      <c r="G296" s="13"/>
      <c r="H296" s="200" t="s">
        <v>1</v>
      </c>
      <c r="I296" s="202"/>
      <c r="J296" s="13"/>
      <c r="K296" s="13"/>
      <c r="L296" s="198"/>
      <c r="M296" s="203"/>
      <c r="N296" s="204"/>
      <c r="O296" s="204"/>
      <c r="P296" s="204"/>
      <c r="Q296" s="204"/>
      <c r="R296" s="204"/>
      <c r="S296" s="204"/>
      <c r="T296" s="20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00" t="s">
        <v>134</v>
      </c>
      <c r="AU296" s="200" t="s">
        <v>83</v>
      </c>
      <c r="AV296" s="13" t="s">
        <v>81</v>
      </c>
      <c r="AW296" s="13" t="s">
        <v>30</v>
      </c>
      <c r="AX296" s="13" t="s">
        <v>73</v>
      </c>
      <c r="AY296" s="200" t="s">
        <v>125</v>
      </c>
    </row>
    <row r="297" s="14" customFormat="1">
      <c r="A297" s="14"/>
      <c r="B297" s="206"/>
      <c r="C297" s="14"/>
      <c r="D297" s="199" t="s">
        <v>134</v>
      </c>
      <c r="E297" s="207" t="s">
        <v>1</v>
      </c>
      <c r="F297" s="208" t="s">
        <v>402</v>
      </c>
      <c r="G297" s="14"/>
      <c r="H297" s="209">
        <v>1.492</v>
      </c>
      <c r="I297" s="210"/>
      <c r="J297" s="14"/>
      <c r="K297" s="14"/>
      <c r="L297" s="206"/>
      <c r="M297" s="211"/>
      <c r="N297" s="212"/>
      <c r="O297" s="212"/>
      <c r="P297" s="212"/>
      <c r="Q297" s="212"/>
      <c r="R297" s="212"/>
      <c r="S297" s="212"/>
      <c r="T297" s="21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07" t="s">
        <v>134</v>
      </c>
      <c r="AU297" s="207" t="s">
        <v>83</v>
      </c>
      <c r="AV297" s="14" t="s">
        <v>83</v>
      </c>
      <c r="AW297" s="14" t="s">
        <v>30</v>
      </c>
      <c r="AX297" s="14" t="s">
        <v>73</v>
      </c>
      <c r="AY297" s="207" t="s">
        <v>125</v>
      </c>
    </row>
    <row r="298" s="13" customFormat="1">
      <c r="A298" s="13"/>
      <c r="B298" s="198"/>
      <c r="C298" s="13"/>
      <c r="D298" s="199" t="s">
        <v>134</v>
      </c>
      <c r="E298" s="200" t="s">
        <v>1</v>
      </c>
      <c r="F298" s="201" t="s">
        <v>403</v>
      </c>
      <c r="G298" s="13"/>
      <c r="H298" s="200" t="s">
        <v>1</v>
      </c>
      <c r="I298" s="202"/>
      <c r="J298" s="13"/>
      <c r="K298" s="13"/>
      <c r="L298" s="198"/>
      <c r="M298" s="203"/>
      <c r="N298" s="204"/>
      <c r="O298" s="204"/>
      <c r="P298" s="204"/>
      <c r="Q298" s="204"/>
      <c r="R298" s="204"/>
      <c r="S298" s="204"/>
      <c r="T298" s="20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00" t="s">
        <v>134</v>
      </c>
      <c r="AU298" s="200" t="s">
        <v>83</v>
      </c>
      <c r="AV298" s="13" t="s">
        <v>81</v>
      </c>
      <c r="AW298" s="13" t="s">
        <v>30</v>
      </c>
      <c r="AX298" s="13" t="s">
        <v>73</v>
      </c>
      <c r="AY298" s="200" t="s">
        <v>125</v>
      </c>
    </row>
    <row r="299" s="14" customFormat="1">
      <c r="A299" s="14"/>
      <c r="B299" s="206"/>
      <c r="C299" s="14"/>
      <c r="D299" s="199" t="s">
        <v>134</v>
      </c>
      <c r="E299" s="207" t="s">
        <v>1</v>
      </c>
      <c r="F299" s="208" t="s">
        <v>404</v>
      </c>
      <c r="G299" s="14"/>
      <c r="H299" s="209">
        <v>5.8419999999999996</v>
      </c>
      <c r="I299" s="210"/>
      <c r="J299" s="14"/>
      <c r="K299" s="14"/>
      <c r="L299" s="206"/>
      <c r="M299" s="211"/>
      <c r="N299" s="212"/>
      <c r="O299" s="212"/>
      <c r="P299" s="212"/>
      <c r="Q299" s="212"/>
      <c r="R299" s="212"/>
      <c r="S299" s="212"/>
      <c r="T299" s="21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07" t="s">
        <v>134</v>
      </c>
      <c r="AU299" s="207" t="s">
        <v>83</v>
      </c>
      <c r="AV299" s="14" t="s">
        <v>83</v>
      </c>
      <c r="AW299" s="14" t="s">
        <v>30</v>
      </c>
      <c r="AX299" s="14" t="s">
        <v>73</v>
      </c>
      <c r="AY299" s="207" t="s">
        <v>125</v>
      </c>
    </row>
    <row r="300" s="13" customFormat="1">
      <c r="A300" s="13"/>
      <c r="B300" s="198"/>
      <c r="C300" s="13"/>
      <c r="D300" s="199" t="s">
        <v>134</v>
      </c>
      <c r="E300" s="200" t="s">
        <v>1</v>
      </c>
      <c r="F300" s="201" t="s">
        <v>405</v>
      </c>
      <c r="G300" s="13"/>
      <c r="H300" s="200" t="s">
        <v>1</v>
      </c>
      <c r="I300" s="202"/>
      <c r="J300" s="13"/>
      <c r="K300" s="13"/>
      <c r="L300" s="198"/>
      <c r="M300" s="203"/>
      <c r="N300" s="204"/>
      <c r="O300" s="204"/>
      <c r="P300" s="204"/>
      <c r="Q300" s="204"/>
      <c r="R300" s="204"/>
      <c r="S300" s="204"/>
      <c r="T300" s="20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00" t="s">
        <v>134</v>
      </c>
      <c r="AU300" s="200" t="s">
        <v>83</v>
      </c>
      <c r="AV300" s="13" t="s">
        <v>81</v>
      </c>
      <c r="AW300" s="13" t="s">
        <v>30</v>
      </c>
      <c r="AX300" s="13" t="s">
        <v>73</v>
      </c>
      <c r="AY300" s="200" t="s">
        <v>125</v>
      </c>
    </row>
    <row r="301" s="14" customFormat="1">
      <c r="A301" s="14"/>
      <c r="B301" s="206"/>
      <c r="C301" s="14"/>
      <c r="D301" s="199" t="s">
        <v>134</v>
      </c>
      <c r="E301" s="207" t="s">
        <v>1</v>
      </c>
      <c r="F301" s="208" t="s">
        <v>406</v>
      </c>
      <c r="G301" s="14"/>
      <c r="H301" s="209">
        <v>11.75</v>
      </c>
      <c r="I301" s="210"/>
      <c r="J301" s="14"/>
      <c r="K301" s="14"/>
      <c r="L301" s="206"/>
      <c r="M301" s="211"/>
      <c r="N301" s="212"/>
      <c r="O301" s="212"/>
      <c r="P301" s="212"/>
      <c r="Q301" s="212"/>
      <c r="R301" s="212"/>
      <c r="S301" s="212"/>
      <c r="T301" s="21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07" t="s">
        <v>134</v>
      </c>
      <c r="AU301" s="207" t="s">
        <v>83</v>
      </c>
      <c r="AV301" s="14" t="s">
        <v>83</v>
      </c>
      <c r="AW301" s="14" t="s">
        <v>30</v>
      </c>
      <c r="AX301" s="14" t="s">
        <v>73</v>
      </c>
      <c r="AY301" s="207" t="s">
        <v>125</v>
      </c>
    </row>
    <row r="302" s="13" customFormat="1">
      <c r="A302" s="13"/>
      <c r="B302" s="198"/>
      <c r="C302" s="13"/>
      <c r="D302" s="199" t="s">
        <v>134</v>
      </c>
      <c r="E302" s="200" t="s">
        <v>1</v>
      </c>
      <c r="F302" s="201" t="s">
        <v>407</v>
      </c>
      <c r="G302" s="13"/>
      <c r="H302" s="200" t="s">
        <v>1</v>
      </c>
      <c r="I302" s="202"/>
      <c r="J302" s="13"/>
      <c r="K302" s="13"/>
      <c r="L302" s="198"/>
      <c r="M302" s="203"/>
      <c r="N302" s="204"/>
      <c r="O302" s="204"/>
      <c r="P302" s="204"/>
      <c r="Q302" s="204"/>
      <c r="R302" s="204"/>
      <c r="S302" s="204"/>
      <c r="T302" s="20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00" t="s">
        <v>134</v>
      </c>
      <c r="AU302" s="200" t="s">
        <v>83</v>
      </c>
      <c r="AV302" s="13" t="s">
        <v>81</v>
      </c>
      <c r="AW302" s="13" t="s">
        <v>30</v>
      </c>
      <c r="AX302" s="13" t="s">
        <v>73</v>
      </c>
      <c r="AY302" s="200" t="s">
        <v>125</v>
      </c>
    </row>
    <row r="303" s="14" customFormat="1">
      <c r="A303" s="14"/>
      <c r="B303" s="206"/>
      <c r="C303" s="14"/>
      <c r="D303" s="199" t="s">
        <v>134</v>
      </c>
      <c r="E303" s="207" t="s">
        <v>1</v>
      </c>
      <c r="F303" s="208" t="s">
        <v>408</v>
      </c>
      <c r="G303" s="14"/>
      <c r="H303" s="209">
        <v>0.58199999999999996</v>
      </c>
      <c r="I303" s="210"/>
      <c r="J303" s="14"/>
      <c r="K303" s="14"/>
      <c r="L303" s="206"/>
      <c r="M303" s="211"/>
      <c r="N303" s="212"/>
      <c r="O303" s="212"/>
      <c r="P303" s="212"/>
      <c r="Q303" s="212"/>
      <c r="R303" s="212"/>
      <c r="S303" s="212"/>
      <c r="T303" s="21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07" t="s">
        <v>134</v>
      </c>
      <c r="AU303" s="207" t="s">
        <v>83</v>
      </c>
      <c r="AV303" s="14" t="s">
        <v>83</v>
      </c>
      <c r="AW303" s="14" t="s">
        <v>30</v>
      </c>
      <c r="AX303" s="14" t="s">
        <v>73</v>
      </c>
      <c r="AY303" s="207" t="s">
        <v>125</v>
      </c>
    </row>
    <row r="304" s="16" customFormat="1">
      <c r="A304" s="16"/>
      <c r="B304" s="232"/>
      <c r="C304" s="16"/>
      <c r="D304" s="199" t="s">
        <v>134</v>
      </c>
      <c r="E304" s="233" t="s">
        <v>1</v>
      </c>
      <c r="F304" s="234" t="s">
        <v>409</v>
      </c>
      <c r="G304" s="16"/>
      <c r="H304" s="235">
        <v>99.090000000000003</v>
      </c>
      <c r="I304" s="236"/>
      <c r="J304" s="16"/>
      <c r="K304" s="16"/>
      <c r="L304" s="232"/>
      <c r="M304" s="237"/>
      <c r="N304" s="238"/>
      <c r="O304" s="238"/>
      <c r="P304" s="238"/>
      <c r="Q304" s="238"/>
      <c r="R304" s="238"/>
      <c r="S304" s="238"/>
      <c r="T304" s="239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T304" s="233" t="s">
        <v>134</v>
      </c>
      <c r="AU304" s="233" t="s">
        <v>83</v>
      </c>
      <c r="AV304" s="16" t="s">
        <v>144</v>
      </c>
      <c r="AW304" s="16" t="s">
        <v>30</v>
      </c>
      <c r="AX304" s="16" t="s">
        <v>73</v>
      </c>
      <c r="AY304" s="233" t="s">
        <v>125</v>
      </c>
    </row>
    <row r="305" s="13" customFormat="1">
      <c r="A305" s="13"/>
      <c r="B305" s="198"/>
      <c r="C305" s="13"/>
      <c r="D305" s="199" t="s">
        <v>134</v>
      </c>
      <c r="E305" s="200" t="s">
        <v>1</v>
      </c>
      <c r="F305" s="201" t="s">
        <v>410</v>
      </c>
      <c r="G305" s="13"/>
      <c r="H305" s="200" t="s">
        <v>1</v>
      </c>
      <c r="I305" s="202"/>
      <c r="J305" s="13"/>
      <c r="K305" s="13"/>
      <c r="L305" s="198"/>
      <c r="M305" s="203"/>
      <c r="N305" s="204"/>
      <c r="O305" s="204"/>
      <c r="P305" s="204"/>
      <c r="Q305" s="204"/>
      <c r="R305" s="204"/>
      <c r="S305" s="204"/>
      <c r="T305" s="20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00" t="s">
        <v>134</v>
      </c>
      <c r="AU305" s="200" t="s">
        <v>83</v>
      </c>
      <c r="AV305" s="13" t="s">
        <v>81</v>
      </c>
      <c r="AW305" s="13" t="s">
        <v>30</v>
      </c>
      <c r="AX305" s="13" t="s">
        <v>73</v>
      </c>
      <c r="AY305" s="200" t="s">
        <v>125</v>
      </c>
    </row>
    <row r="306" s="13" customFormat="1">
      <c r="A306" s="13"/>
      <c r="B306" s="198"/>
      <c r="C306" s="13"/>
      <c r="D306" s="199" t="s">
        <v>134</v>
      </c>
      <c r="E306" s="200" t="s">
        <v>1</v>
      </c>
      <c r="F306" s="201" t="s">
        <v>411</v>
      </c>
      <c r="G306" s="13"/>
      <c r="H306" s="200" t="s">
        <v>1</v>
      </c>
      <c r="I306" s="202"/>
      <c r="J306" s="13"/>
      <c r="K306" s="13"/>
      <c r="L306" s="198"/>
      <c r="M306" s="203"/>
      <c r="N306" s="204"/>
      <c r="O306" s="204"/>
      <c r="P306" s="204"/>
      <c r="Q306" s="204"/>
      <c r="R306" s="204"/>
      <c r="S306" s="204"/>
      <c r="T306" s="20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00" t="s">
        <v>134</v>
      </c>
      <c r="AU306" s="200" t="s">
        <v>83</v>
      </c>
      <c r="AV306" s="13" t="s">
        <v>81</v>
      </c>
      <c r="AW306" s="13" t="s">
        <v>30</v>
      </c>
      <c r="AX306" s="13" t="s">
        <v>73</v>
      </c>
      <c r="AY306" s="200" t="s">
        <v>125</v>
      </c>
    </row>
    <row r="307" s="14" customFormat="1">
      <c r="A307" s="14"/>
      <c r="B307" s="206"/>
      <c r="C307" s="14"/>
      <c r="D307" s="199" t="s">
        <v>134</v>
      </c>
      <c r="E307" s="207" t="s">
        <v>1</v>
      </c>
      <c r="F307" s="208" t="s">
        <v>412</v>
      </c>
      <c r="G307" s="14"/>
      <c r="H307" s="209">
        <v>13.206</v>
      </c>
      <c r="I307" s="210"/>
      <c r="J307" s="14"/>
      <c r="K307" s="14"/>
      <c r="L307" s="206"/>
      <c r="M307" s="211"/>
      <c r="N307" s="212"/>
      <c r="O307" s="212"/>
      <c r="P307" s="212"/>
      <c r="Q307" s="212"/>
      <c r="R307" s="212"/>
      <c r="S307" s="212"/>
      <c r="T307" s="21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07" t="s">
        <v>134</v>
      </c>
      <c r="AU307" s="207" t="s">
        <v>83</v>
      </c>
      <c r="AV307" s="14" t="s">
        <v>83</v>
      </c>
      <c r="AW307" s="14" t="s">
        <v>30</v>
      </c>
      <c r="AX307" s="14" t="s">
        <v>73</v>
      </c>
      <c r="AY307" s="207" t="s">
        <v>125</v>
      </c>
    </row>
    <row r="308" s="14" customFormat="1">
      <c r="A308" s="14"/>
      <c r="B308" s="206"/>
      <c r="C308" s="14"/>
      <c r="D308" s="199" t="s">
        <v>134</v>
      </c>
      <c r="E308" s="207" t="s">
        <v>1</v>
      </c>
      <c r="F308" s="208" t="s">
        <v>413</v>
      </c>
      <c r="G308" s="14"/>
      <c r="H308" s="209">
        <v>12.316000000000001</v>
      </c>
      <c r="I308" s="210"/>
      <c r="J308" s="14"/>
      <c r="K308" s="14"/>
      <c r="L308" s="206"/>
      <c r="M308" s="211"/>
      <c r="N308" s="212"/>
      <c r="O308" s="212"/>
      <c r="P308" s="212"/>
      <c r="Q308" s="212"/>
      <c r="R308" s="212"/>
      <c r="S308" s="212"/>
      <c r="T308" s="21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07" t="s">
        <v>134</v>
      </c>
      <c r="AU308" s="207" t="s">
        <v>83</v>
      </c>
      <c r="AV308" s="14" t="s">
        <v>83</v>
      </c>
      <c r="AW308" s="14" t="s">
        <v>30</v>
      </c>
      <c r="AX308" s="14" t="s">
        <v>73</v>
      </c>
      <c r="AY308" s="207" t="s">
        <v>125</v>
      </c>
    </row>
    <row r="309" s="13" customFormat="1">
      <c r="A309" s="13"/>
      <c r="B309" s="198"/>
      <c r="C309" s="13"/>
      <c r="D309" s="199" t="s">
        <v>134</v>
      </c>
      <c r="E309" s="200" t="s">
        <v>1</v>
      </c>
      <c r="F309" s="201" t="s">
        <v>414</v>
      </c>
      <c r="G309" s="13"/>
      <c r="H309" s="200" t="s">
        <v>1</v>
      </c>
      <c r="I309" s="202"/>
      <c r="J309" s="13"/>
      <c r="K309" s="13"/>
      <c r="L309" s="198"/>
      <c r="M309" s="203"/>
      <c r="N309" s="204"/>
      <c r="O309" s="204"/>
      <c r="P309" s="204"/>
      <c r="Q309" s="204"/>
      <c r="R309" s="204"/>
      <c r="S309" s="204"/>
      <c r="T309" s="20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00" t="s">
        <v>134</v>
      </c>
      <c r="AU309" s="200" t="s">
        <v>83</v>
      </c>
      <c r="AV309" s="13" t="s">
        <v>81</v>
      </c>
      <c r="AW309" s="13" t="s">
        <v>30</v>
      </c>
      <c r="AX309" s="13" t="s">
        <v>73</v>
      </c>
      <c r="AY309" s="200" t="s">
        <v>125</v>
      </c>
    </row>
    <row r="310" s="14" customFormat="1">
      <c r="A310" s="14"/>
      <c r="B310" s="206"/>
      <c r="C310" s="14"/>
      <c r="D310" s="199" t="s">
        <v>134</v>
      </c>
      <c r="E310" s="207" t="s">
        <v>1</v>
      </c>
      <c r="F310" s="208" t="s">
        <v>415</v>
      </c>
      <c r="G310" s="14"/>
      <c r="H310" s="209">
        <v>7.2199999999999998</v>
      </c>
      <c r="I310" s="210"/>
      <c r="J310" s="14"/>
      <c r="K310" s="14"/>
      <c r="L310" s="206"/>
      <c r="M310" s="211"/>
      <c r="N310" s="212"/>
      <c r="O310" s="212"/>
      <c r="P310" s="212"/>
      <c r="Q310" s="212"/>
      <c r="R310" s="212"/>
      <c r="S310" s="212"/>
      <c r="T310" s="21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07" t="s">
        <v>134</v>
      </c>
      <c r="AU310" s="207" t="s">
        <v>83</v>
      </c>
      <c r="AV310" s="14" t="s">
        <v>83</v>
      </c>
      <c r="AW310" s="14" t="s">
        <v>30</v>
      </c>
      <c r="AX310" s="14" t="s">
        <v>73</v>
      </c>
      <c r="AY310" s="207" t="s">
        <v>125</v>
      </c>
    </row>
    <row r="311" s="13" customFormat="1">
      <c r="A311" s="13"/>
      <c r="B311" s="198"/>
      <c r="C311" s="13"/>
      <c r="D311" s="199" t="s">
        <v>134</v>
      </c>
      <c r="E311" s="200" t="s">
        <v>1</v>
      </c>
      <c r="F311" s="201" t="s">
        <v>416</v>
      </c>
      <c r="G311" s="13"/>
      <c r="H311" s="200" t="s">
        <v>1</v>
      </c>
      <c r="I311" s="202"/>
      <c r="J311" s="13"/>
      <c r="K311" s="13"/>
      <c r="L311" s="198"/>
      <c r="M311" s="203"/>
      <c r="N311" s="204"/>
      <c r="O311" s="204"/>
      <c r="P311" s="204"/>
      <c r="Q311" s="204"/>
      <c r="R311" s="204"/>
      <c r="S311" s="204"/>
      <c r="T311" s="20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00" t="s">
        <v>134</v>
      </c>
      <c r="AU311" s="200" t="s">
        <v>83</v>
      </c>
      <c r="AV311" s="13" t="s">
        <v>81</v>
      </c>
      <c r="AW311" s="13" t="s">
        <v>30</v>
      </c>
      <c r="AX311" s="13" t="s">
        <v>73</v>
      </c>
      <c r="AY311" s="200" t="s">
        <v>125</v>
      </c>
    </row>
    <row r="312" s="14" customFormat="1">
      <c r="A312" s="14"/>
      <c r="B312" s="206"/>
      <c r="C312" s="14"/>
      <c r="D312" s="199" t="s">
        <v>134</v>
      </c>
      <c r="E312" s="207" t="s">
        <v>1</v>
      </c>
      <c r="F312" s="208" t="s">
        <v>417</v>
      </c>
      <c r="G312" s="14"/>
      <c r="H312" s="209">
        <v>7.2130000000000001</v>
      </c>
      <c r="I312" s="210"/>
      <c r="J312" s="14"/>
      <c r="K312" s="14"/>
      <c r="L312" s="206"/>
      <c r="M312" s="211"/>
      <c r="N312" s="212"/>
      <c r="O312" s="212"/>
      <c r="P312" s="212"/>
      <c r="Q312" s="212"/>
      <c r="R312" s="212"/>
      <c r="S312" s="212"/>
      <c r="T312" s="21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07" t="s">
        <v>134</v>
      </c>
      <c r="AU312" s="207" t="s">
        <v>83</v>
      </c>
      <c r="AV312" s="14" t="s">
        <v>83</v>
      </c>
      <c r="AW312" s="14" t="s">
        <v>30</v>
      </c>
      <c r="AX312" s="14" t="s">
        <v>73</v>
      </c>
      <c r="AY312" s="207" t="s">
        <v>125</v>
      </c>
    </row>
    <row r="313" s="13" customFormat="1">
      <c r="A313" s="13"/>
      <c r="B313" s="198"/>
      <c r="C313" s="13"/>
      <c r="D313" s="199" t="s">
        <v>134</v>
      </c>
      <c r="E313" s="200" t="s">
        <v>1</v>
      </c>
      <c r="F313" s="201" t="s">
        <v>418</v>
      </c>
      <c r="G313" s="13"/>
      <c r="H313" s="200" t="s">
        <v>1</v>
      </c>
      <c r="I313" s="202"/>
      <c r="J313" s="13"/>
      <c r="K313" s="13"/>
      <c r="L313" s="198"/>
      <c r="M313" s="203"/>
      <c r="N313" s="204"/>
      <c r="O313" s="204"/>
      <c r="P313" s="204"/>
      <c r="Q313" s="204"/>
      <c r="R313" s="204"/>
      <c r="S313" s="204"/>
      <c r="T313" s="20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00" t="s">
        <v>134</v>
      </c>
      <c r="AU313" s="200" t="s">
        <v>83</v>
      </c>
      <c r="AV313" s="13" t="s">
        <v>81</v>
      </c>
      <c r="AW313" s="13" t="s">
        <v>30</v>
      </c>
      <c r="AX313" s="13" t="s">
        <v>73</v>
      </c>
      <c r="AY313" s="200" t="s">
        <v>125</v>
      </c>
    </row>
    <row r="314" s="14" customFormat="1">
      <c r="A314" s="14"/>
      <c r="B314" s="206"/>
      <c r="C314" s="14"/>
      <c r="D314" s="199" t="s">
        <v>134</v>
      </c>
      <c r="E314" s="207" t="s">
        <v>1</v>
      </c>
      <c r="F314" s="208" t="s">
        <v>417</v>
      </c>
      <c r="G314" s="14"/>
      <c r="H314" s="209">
        <v>7.2130000000000001</v>
      </c>
      <c r="I314" s="210"/>
      <c r="J314" s="14"/>
      <c r="K314" s="14"/>
      <c r="L314" s="206"/>
      <c r="M314" s="211"/>
      <c r="N314" s="212"/>
      <c r="O314" s="212"/>
      <c r="P314" s="212"/>
      <c r="Q314" s="212"/>
      <c r="R314" s="212"/>
      <c r="S314" s="212"/>
      <c r="T314" s="21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07" t="s">
        <v>134</v>
      </c>
      <c r="AU314" s="207" t="s">
        <v>83</v>
      </c>
      <c r="AV314" s="14" t="s">
        <v>83</v>
      </c>
      <c r="AW314" s="14" t="s">
        <v>30</v>
      </c>
      <c r="AX314" s="14" t="s">
        <v>73</v>
      </c>
      <c r="AY314" s="207" t="s">
        <v>125</v>
      </c>
    </row>
    <row r="315" s="13" customFormat="1">
      <c r="A315" s="13"/>
      <c r="B315" s="198"/>
      <c r="C315" s="13"/>
      <c r="D315" s="199" t="s">
        <v>134</v>
      </c>
      <c r="E315" s="200" t="s">
        <v>1</v>
      </c>
      <c r="F315" s="201" t="s">
        <v>419</v>
      </c>
      <c r="G315" s="13"/>
      <c r="H315" s="200" t="s">
        <v>1</v>
      </c>
      <c r="I315" s="202"/>
      <c r="J315" s="13"/>
      <c r="K315" s="13"/>
      <c r="L315" s="198"/>
      <c r="M315" s="203"/>
      <c r="N315" s="204"/>
      <c r="O315" s="204"/>
      <c r="P315" s="204"/>
      <c r="Q315" s="204"/>
      <c r="R315" s="204"/>
      <c r="S315" s="204"/>
      <c r="T315" s="20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00" t="s">
        <v>134</v>
      </c>
      <c r="AU315" s="200" t="s">
        <v>83</v>
      </c>
      <c r="AV315" s="13" t="s">
        <v>81</v>
      </c>
      <c r="AW315" s="13" t="s">
        <v>30</v>
      </c>
      <c r="AX315" s="13" t="s">
        <v>73</v>
      </c>
      <c r="AY315" s="200" t="s">
        <v>125</v>
      </c>
    </row>
    <row r="316" s="14" customFormat="1">
      <c r="A316" s="14"/>
      <c r="B316" s="206"/>
      <c r="C316" s="14"/>
      <c r="D316" s="199" t="s">
        <v>134</v>
      </c>
      <c r="E316" s="207" t="s">
        <v>1</v>
      </c>
      <c r="F316" s="208" t="s">
        <v>420</v>
      </c>
      <c r="G316" s="14"/>
      <c r="H316" s="209">
        <v>10.359999999999999</v>
      </c>
      <c r="I316" s="210"/>
      <c r="J316" s="14"/>
      <c r="K316" s="14"/>
      <c r="L316" s="206"/>
      <c r="M316" s="211"/>
      <c r="N316" s="212"/>
      <c r="O316" s="212"/>
      <c r="P316" s="212"/>
      <c r="Q316" s="212"/>
      <c r="R316" s="212"/>
      <c r="S316" s="212"/>
      <c r="T316" s="21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07" t="s">
        <v>134</v>
      </c>
      <c r="AU316" s="207" t="s">
        <v>83</v>
      </c>
      <c r="AV316" s="14" t="s">
        <v>83</v>
      </c>
      <c r="AW316" s="14" t="s">
        <v>30</v>
      </c>
      <c r="AX316" s="14" t="s">
        <v>73</v>
      </c>
      <c r="AY316" s="207" t="s">
        <v>125</v>
      </c>
    </row>
    <row r="317" s="13" customFormat="1">
      <c r="A317" s="13"/>
      <c r="B317" s="198"/>
      <c r="C317" s="13"/>
      <c r="D317" s="199" t="s">
        <v>134</v>
      </c>
      <c r="E317" s="200" t="s">
        <v>1</v>
      </c>
      <c r="F317" s="201" t="s">
        <v>421</v>
      </c>
      <c r="G317" s="13"/>
      <c r="H317" s="200" t="s">
        <v>1</v>
      </c>
      <c r="I317" s="202"/>
      <c r="J317" s="13"/>
      <c r="K317" s="13"/>
      <c r="L317" s="198"/>
      <c r="M317" s="203"/>
      <c r="N317" s="204"/>
      <c r="O317" s="204"/>
      <c r="P317" s="204"/>
      <c r="Q317" s="204"/>
      <c r="R317" s="204"/>
      <c r="S317" s="204"/>
      <c r="T317" s="20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00" t="s">
        <v>134</v>
      </c>
      <c r="AU317" s="200" t="s">
        <v>83</v>
      </c>
      <c r="AV317" s="13" t="s">
        <v>81</v>
      </c>
      <c r="AW317" s="13" t="s">
        <v>30</v>
      </c>
      <c r="AX317" s="13" t="s">
        <v>73</v>
      </c>
      <c r="AY317" s="200" t="s">
        <v>125</v>
      </c>
    </row>
    <row r="318" s="14" customFormat="1">
      <c r="A318" s="14"/>
      <c r="B318" s="206"/>
      <c r="C318" s="14"/>
      <c r="D318" s="199" t="s">
        <v>134</v>
      </c>
      <c r="E318" s="207" t="s">
        <v>1</v>
      </c>
      <c r="F318" s="208" t="s">
        <v>420</v>
      </c>
      <c r="G318" s="14"/>
      <c r="H318" s="209">
        <v>10.359999999999999</v>
      </c>
      <c r="I318" s="210"/>
      <c r="J318" s="14"/>
      <c r="K318" s="14"/>
      <c r="L318" s="206"/>
      <c r="M318" s="211"/>
      <c r="N318" s="212"/>
      <c r="O318" s="212"/>
      <c r="P318" s="212"/>
      <c r="Q318" s="212"/>
      <c r="R318" s="212"/>
      <c r="S318" s="212"/>
      <c r="T318" s="21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07" t="s">
        <v>134</v>
      </c>
      <c r="AU318" s="207" t="s">
        <v>83</v>
      </c>
      <c r="AV318" s="14" t="s">
        <v>83</v>
      </c>
      <c r="AW318" s="14" t="s">
        <v>30</v>
      </c>
      <c r="AX318" s="14" t="s">
        <v>73</v>
      </c>
      <c r="AY318" s="207" t="s">
        <v>125</v>
      </c>
    </row>
    <row r="319" s="13" customFormat="1">
      <c r="A319" s="13"/>
      <c r="B319" s="198"/>
      <c r="C319" s="13"/>
      <c r="D319" s="199" t="s">
        <v>134</v>
      </c>
      <c r="E319" s="200" t="s">
        <v>1</v>
      </c>
      <c r="F319" s="201" t="s">
        <v>422</v>
      </c>
      <c r="G319" s="13"/>
      <c r="H319" s="200" t="s">
        <v>1</v>
      </c>
      <c r="I319" s="202"/>
      <c r="J319" s="13"/>
      <c r="K319" s="13"/>
      <c r="L319" s="198"/>
      <c r="M319" s="203"/>
      <c r="N319" s="204"/>
      <c r="O319" s="204"/>
      <c r="P319" s="204"/>
      <c r="Q319" s="204"/>
      <c r="R319" s="204"/>
      <c r="S319" s="204"/>
      <c r="T319" s="20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00" t="s">
        <v>134</v>
      </c>
      <c r="AU319" s="200" t="s">
        <v>83</v>
      </c>
      <c r="AV319" s="13" t="s">
        <v>81</v>
      </c>
      <c r="AW319" s="13" t="s">
        <v>30</v>
      </c>
      <c r="AX319" s="13" t="s">
        <v>73</v>
      </c>
      <c r="AY319" s="200" t="s">
        <v>125</v>
      </c>
    </row>
    <row r="320" s="14" customFormat="1">
      <c r="A320" s="14"/>
      <c r="B320" s="206"/>
      <c r="C320" s="14"/>
      <c r="D320" s="199" t="s">
        <v>134</v>
      </c>
      <c r="E320" s="207" t="s">
        <v>1</v>
      </c>
      <c r="F320" s="208" t="s">
        <v>423</v>
      </c>
      <c r="G320" s="14"/>
      <c r="H320" s="209">
        <v>24.795999999999999</v>
      </c>
      <c r="I320" s="210"/>
      <c r="J320" s="14"/>
      <c r="K320" s="14"/>
      <c r="L320" s="206"/>
      <c r="M320" s="211"/>
      <c r="N320" s="212"/>
      <c r="O320" s="212"/>
      <c r="P320" s="212"/>
      <c r="Q320" s="212"/>
      <c r="R320" s="212"/>
      <c r="S320" s="212"/>
      <c r="T320" s="21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07" t="s">
        <v>134</v>
      </c>
      <c r="AU320" s="207" t="s">
        <v>83</v>
      </c>
      <c r="AV320" s="14" t="s">
        <v>83</v>
      </c>
      <c r="AW320" s="14" t="s">
        <v>30</v>
      </c>
      <c r="AX320" s="14" t="s">
        <v>73</v>
      </c>
      <c r="AY320" s="207" t="s">
        <v>125</v>
      </c>
    </row>
    <row r="321" s="13" customFormat="1">
      <c r="A321" s="13"/>
      <c r="B321" s="198"/>
      <c r="C321" s="13"/>
      <c r="D321" s="199" t="s">
        <v>134</v>
      </c>
      <c r="E321" s="200" t="s">
        <v>1</v>
      </c>
      <c r="F321" s="201" t="s">
        <v>424</v>
      </c>
      <c r="G321" s="13"/>
      <c r="H321" s="200" t="s">
        <v>1</v>
      </c>
      <c r="I321" s="202"/>
      <c r="J321" s="13"/>
      <c r="K321" s="13"/>
      <c r="L321" s="198"/>
      <c r="M321" s="203"/>
      <c r="N321" s="204"/>
      <c r="O321" s="204"/>
      <c r="P321" s="204"/>
      <c r="Q321" s="204"/>
      <c r="R321" s="204"/>
      <c r="S321" s="204"/>
      <c r="T321" s="20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00" t="s">
        <v>134</v>
      </c>
      <c r="AU321" s="200" t="s">
        <v>83</v>
      </c>
      <c r="AV321" s="13" t="s">
        <v>81</v>
      </c>
      <c r="AW321" s="13" t="s">
        <v>30</v>
      </c>
      <c r="AX321" s="13" t="s">
        <v>73</v>
      </c>
      <c r="AY321" s="200" t="s">
        <v>125</v>
      </c>
    </row>
    <row r="322" s="14" customFormat="1">
      <c r="A322" s="14"/>
      <c r="B322" s="206"/>
      <c r="C322" s="14"/>
      <c r="D322" s="199" t="s">
        <v>134</v>
      </c>
      <c r="E322" s="207" t="s">
        <v>1</v>
      </c>
      <c r="F322" s="208" t="s">
        <v>425</v>
      </c>
      <c r="G322" s="14"/>
      <c r="H322" s="209">
        <v>5.702</v>
      </c>
      <c r="I322" s="210"/>
      <c r="J322" s="14"/>
      <c r="K322" s="14"/>
      <c r="L322" s="206"/>
      <c r="M322" s="211"/>
      <c r="N322" s="212"/>
      <c r="O322" s="212"/>
      <c r="P322" s="212"/>
      <c r="Q322" s="212"/>
      <c r="R322" s="212"/>
      <c r="S322" s="212"/>
      <c r="T322" s="21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07" t="s">
        <v>134</v>
      </c>
      <c r="AU322" s="207" t="s">
        <v>83</v>
      </c>
      <c r="AV322" s="14" t="s">
        <v>83</v>
      </c>
      <c r="AW322" s="14" t="s">
        <v>30</v>
      </c>
      <c r="AX322" s="14" t="s">
        <v>73</v>
      </c>
      <c r="AY322" s="207" t="s">
        <v>125</v>
      </c>
    </row>
    <row r="323" s="13" customFormat="1">
      <c r="A323" s="13"/>
      <c r="B323" s="198"/>
      <c r="C323" s="13"/>
      <c r="D323" s="199" t="s">
        <v>134</v>
      </c>
      <c r="E323" s="200" t="s">
        <v>1</v>
      </c>
      <c r="F323" s="201" t="s">
        <v>426</v>
      </c>
      <c r="G323" s="13"/>
      <c r="H323" s="200" t="s">
        <v>1</v>
      </c>
      <c r="I323" s="202"/>
      <c r="J323" s="13"/>
      <c r="K323" s="13"/>
      <c r="L323" s="198"/>
      <c r="M323" s="203"/>
      <c r="N323" s="204"/>
      <c r="O323" s="204"/>
      <c r="P323" s="204"/>
      <c r="Q323" s="204"/>
      <c r="R323" s="204"/>
      <c r="S323" s="204"/>
      <c r="T323" s="20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00" t="s">
        <v>134</v>
      </c>
      <c r="AU323" s="200" t="s">
        <v>83</v>
      </c>
      <c r="AV323" s="13" t="s">
        <v>81</v>
      </c>
      <c r="AW323" s="13" t="s">
        <v>30</v>
      </c>
      <c r="AX323" s="13" t="s">
        <v>73</v>
      </c>
      <c r="AY323" s="200" t="s">
        <v>125</v>
      </c>
    </row>
    <row r="324" s="14" customFormat="1">
      <c r="A324" s="14"/>
      <c r="B324" s="206"/>
      <c r="C324" s="14"/>
      <c r="D324" s="199" t="s">
        <v>134</v>
      </c>
      <c r="E324" s="207" t="s">
        <v>1</v>
      </c>
      <c r="F324" s="208" t="s">
        <v>427</v>
      </c>
      <c r="G324" s="14"/>
      <c r="H324" s="209">
        <v>2.6339999999999999</v>
      </c>
      <c r="I324" s="210"/>
      <c r="J324" s="14"/>
      <c r="K324" s="14"/>
      <c r="L324" s="206"/>
      <c r="M324" s="211"/>
      <c r="N324" s="212"/>
      <c r="O324" s="212"/>
      <c r="P324" s="212"/>
      <c r="Q324" s="212"/>
      <c r="R324" s="212"/>
      <c r="S324" s="212"/>
      <c r="T324" s="21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07" t="s">
        <v>134</v>
      </c>
      <c r="AU324" s="207" t="s">
        <v>83</v>
      </c>
      <c r="AV324" s="14" t="s">
        <v>83</v>
      </c>
      <c r="AW324" s="14" t="s">
        <v>30</v>
      </c>
      <c r="AX324" s="14" t="s">
        <v>73</v>
      </c>
      <c r="AY324" s="207" t="s">
        <v>125</v>
      </c>
    </row>
    <row r="325" s="13" customFormat="1">
      <c r="A325" s="13"/>
      <c r="B325" s="198"/>
      <c r="C325" s="13"/>
      <c r="D325" s="199" t="s">
        <v>134</v>
      </c>
      <c r="E325" s="200" t="s">
        <v>1</v>
      </c>
      <c r="F325" s="201" t="s">
        <v>428</v>
      </c>
      <c r="G325" s="13"/>
      <c r="H325" s="200" t="s">
        <v>1</v>
      </c>
      <c r="I325" s="202"/>
      <c r="J325" s="13"/>
      <c r="K325" s="13"/>
      <c r="L325" s="198"/>
      <c r="M325" s="203"/>
      <c r="N325" s="204"/>
      <c r="O325" s="204"/>
      <c r="P325" s="204"/>
      <c r="Q325" s="204"/>
      <c r="R325" s="204"/>
      <c r="S325" s="204"/>
      <c r="T325" s="20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00" t="s">
        <v>134</v>
      </c>
      <c r="AU325" s="200" t="s">
        <v>83</v>
      </c>
      <c r="AV325" s="13" t="s">
        <v>81</v>
      </c>
      <c r="AW325" s="13" t="s">
        <v>30</v>
      </c>
      <c r="AX325" s="13" t="s">
        <v>73</v>
      </c>
      <c r="AY325" s="200" t="s">
        <v>125</v>
      </c>
    </row>
    <row r="326" s="14" customFormat="1">
      <c r="A326" s="14"/>
      <c r="B326" s="206"/>
      <c r="C326" s="14"/>
      <c r="D326" s="199" t="s">
        <v>134</v>
      </c>
      <c r="E326" s="207" t="s">
        <v>1</v>
      </c>
      <c r="F326" s="208" t="s">
        <v>429</v>
      </c>
      <c r="G326" s="14"/>
      <c r="H326" s="209">
        <v>3.6190000000000002</v>
      </c>
      <c r="I326" s="210"/>
      <c r="J326" s="14"/>
      <c r="K326" s="14"/>
      <c r="L326" s="206"/>
      <c r="M326" s="211"/>
      <c r="N326" s="212"/>
      <c r="O326" s="212"/>
      <c r="P326" s="212"/>
      <c r="Q326" s="212"/>
      <c r="R326" s="212"/>
      <c r="S326" s="212"/>
      <c r="T326" s="21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07" t="s">
        <v>134</v>
      </c>
      <c r="AU326" s="207" t="s">
        <v>83</v>
      </c>
      <c r="AV326" s="14" t="s">
        <v>83</v>
      </c>
      <c r="AW326" s="14" t="s">
        <v>30</v>
      </c>
      <c r="AX326" s="14" t="s">
        <v>73</v>
      </c>
      <c r="AY326" s="207" t="s">
        <v>125</v>
      </c>
    </row>
    <row r="327" s="13" customFormat="1">
      <c r="A327" s="13"/>
      <c r="B327" s="198"/>
      <c r="C327" s="13"/>
      <c r="D327" s="199" t="s">
        <v>134</v>
      </c>
      <c r="E327" s="200" t="s">
        <v>1</v>
      </c>
      <c r="F327" s="201" t="s">
        <v>430</v>
      </c>
      <c r="G327" s="13"/>
      <c r="H327" s="200" t="s">
        <v>1</v>
      </c>
      <c r="I327" s="202"/>
      <c r="J327" s="13"/>
      <c r="K327" s="13"/>
      <c r="L327" s="198"/>
      <c r="M327" s="203"/>
      <c r="N327" s="204"/>
      <c r="O327" s="204"/>
      <c r="P327" s="204"/>
      <c r="Q327" s="204"/>
      <c r="R327" s="204"/>
      <c r="S327" s="204"/>
      <c r="T327" s="20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00" t="s">
        <v>134</v>
      </c>
      <c r="AU327" s="200" t="s">
        <v>83</v>
      </c>
      <c r="AV327" s="13" t="s">
        <v>81</v>
      </c>
      <c r="AW327" s="13" t="s">
        <v>30</v>
      </c>
      <c r="AX327" s="13" t="s">
        <v>73</v>
      </c>
      <c r="AY327" s="200" t="s">
        <v>125</v>
      </c>
    </row>
    <row r="328" s="14" customFormat="1">
      <c r="A328" s="14"/>
      <c r="B328" s="206"/>
      <c r="C328" s="14"/>
      <c r="D328" s="199" t="s">
        <v>134</v>
      </c>
      <c r="E328" s="207" t="s">
        <v>1</v>
      </c>
      <c r="F328" s="208" t="s">
        <v>431</v>
      </c>
      <c r="G328" s="14"/>
      <c r="H328" s="209">
        <v>0.95999999999999996</v>
      </c>
      <c r="I328" s="210"/>
      <c r="J328" s="14"/>
      <c r="K328" s="14"/>
      <c r="L328" s="206"/>
      <c r="M328" s="211"/>
      <c r="N328" s="212"/>
      <c r="O328" s="212"/>
      <c r="P328" s="212"/>
      <c r="Q328" s="212"/>
      <c r="R328" s="212"/>
      <c r="S328" s="212"/>
      <c r="T328" s="21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07" t="s">
        <v>134</v>
      </c>
      <c r="AU328" s="207" t="s">
        <v>83</v>
      </c>
      <c r="AV328" s="14" t="s">
        <v>83</v>
      </c>
      <c r="AW328" s="14" t="s">
        <v>30</v>
      </c>
      <c r="AX328" s="14" t="s">
        <v>73</v>
      </c>
      <c r="AY328" s="207" t="s">
        <v>125</v>
      </c>
    </row>
    <row r="329" s="13" customFormat="1">
      <c r="A329" s="13"/>
      <c r="B329" s="198"/>
      <c r="C329" s="13"/>
      <c r="D329" s="199" t="s">
        <v>134</v>
      </c>
      <c r="E329" s="200" t="s">
        <v>1</v>
      </c>
      <c r="F329" s="201" t="s">
        <v>432</v>
      </c>
      <c r="G329" s="13"/>
      <c r="H329" s="200" t="s">
        <v>1</v>
      </c>
      <c r="I329" s="202"/>
      <c r="J329" s="13"/>
      <c r="K329" s="13"/>
      <c r="L329" s="198"/>
      <c r="M329" s="203"/>
      <c r="N329" s="204"/>
      <c r="O329" s="204"/>
      <c r="P329" s="204"/>
      <c r="Q329" s="204"/>
      <c r="R329" s="204"/>
      <c r="S329" s="204"/>
      <c r="T329" s="20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00" t="s">
        <v>134</v>
      </c>
      <c r="AU329" s="200" t="s">
        <v>83</v>
      </c>
      <c r="AV329" s="13" t="s">
        <v>81</v>
      </c>
      <c r="AW329" s="13" t="s">
        <v>30</v>
      </c>
      <c r="AX329" s="13" t="s">
        <v>73</v>
      </c>
      <c r="AY329" s="200" t="s">
        <v>125</v>
      </c>
    </row>
    <row r="330" s="14" customFormat="1">
      <c r="A330" s="14"/>
      <c r="B330" s="206"/>
      <c r="C330" s="14"/>
      <c r="D330" s="199" t="s">
        <v>134</v>
      </c>
      <c r="E330" s="207" t="s">
        <v>1</v>
      </c>
      <c r="F330" s="208" t="s">
        <v>431</v>
      </c>
      <c r="G330" s="14"/>
      <c r="H330" s="209">
        <v>0.95999999999999996</v>
      </c>
      <c r="I330" s="210"/>
      <c r="J330" s="14"/>
      <c r="K330" s="14"/>
      <c r="L330" s="206"/>
      <c r="M330" s="211"/>
      <c r="N330" s="212"/>
      <c r="O330" s="212"/>
      <c r="P330" s="212"/>
      <c r="Q330" s="212"/>
      <c r="R330" s="212"/>
      <c r="S330" s="212"/>
      <c r="T330" s="21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07" t="s">
        <v>134</v>
      </c>
      <c r="AU330" s="207" t="s">
        <v>83</v>
      </c>
      <c r="AV330" s="14" t="s">
        <v>83</v>
      </c>
      <c r="AW330" s="14" t="s">
        <v>30</v>
      </c>
      <c r="AX330" s="14" t="s">
        <v>73</v>
      </c>
      <c r="AY330" s="207" t="s">
        <v>125</v>
      </c>
    </row>
    <row r="331" s="14" customFormat="1">
      <c r="A331" s="14"/>
      <c r="B331" s="206"/>
      <c r="C331" s="14"/>
      <c r="D331" s="199" t="s">
        <v>134</v>
      </c>
      <c r="E331" s="207" t="s">
        <v>1</v>
      </c>
      <c r="F331" s="208" t="s">
        <v>433</v>
      </c>
      <c r="G331" s="14"/>
      <c r="H331" s="209">
        <v>0</v>
      </c>
      <c r="I331" s="210"/>
      <c r="J331" s="14"/>
      <c r="K331" s="14"/>
      <c r="L331" s="206"/>
      <c r="M331" s="211"/>
      <c r="N331" s="212"/>
      <c r="O331" s="212"/>
      <c r="P331" s="212"/>
      <c r="Q331" s="212"/>
      <c r="R331" s="212"/>
      <c r="S331" s="212"/>
      <c r="T331" s="21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07" t="s">
        <v>134</v>
      </c>
      <c r="AU331" s="207" t="s">
        <v>83</v>
      </c>
      <c r="AV331" s="14" t="s">
        <v>83</v>
      </c>
      <c r="AW331" s="14" t="s">
        <v>30</v>
      </c>
      <c r="AX331" s="14" t="s">
        <v>73</v>
      </c>
      <c r="AY331" s="207" t="s">
        <v>125</v>
      </c>
    </row>
    <row r="332" s="13" customFormat="1">
      <c r="A332" s="13"/>
      <c r="B332" s="198"/>
      <c r="C332" s="13"/>
      <c r="D332" s="199" t="s">
        <v>134</v>
      </c>
      <c r="E332" s="200" t="s">
        <v>1</v>
      </c>
      <c r="F332" s="201" t="s">
        <v>434</v>
      </c>
      <c r="G332" s="13"/>
      <c r="H332" s="200" t="s">
        <v>1</v>
      </c>
      <c r="I332" s="202"/>
      <c r="J332" s="13"/>
      <c r="K332" s="13"/>
      <c r="L332" s="198"/>
      <c r="M332" s="203"/>
      <c r="N332" s="204"/>
      <c r="O332" s="204"/>
      <c r="P332" s="204"/>
      <c r="Q332" s="204"/>
      <c r="R332" s="204"/>
      <c r="S332" s="204"/>
      <c r="T332" s="20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00" t="s">
        <v>134</v>
      </c>
      <c r="AU332" s="200" t="s">
        <v>83</v>
      </c>
      <c r="AV332" s="13" t="s">
        <v>81</v>
      </c>
      <c r="AW332" s="13" t="s">
        <v>30</v>
      </c>
      <c r="AX332" s="13" t="s">
        <v>73</v>
      </c>
      <c r="AY332" s="200" t="s">
        <v>125</v>
      </c>
    </row>
    <row r="333" s="14" customFormat="1">
      <c r="A333" s="14"/>
      <c r="B333" s="206"/>
      <c r="C333" s="14"/>
      <c r="D333" s="199" t="s">
        <v>134</v>
      </c>
      <c r="E333" s="207" t="s">
        <v>1</v>
      </c>
      <c r="F333" s="208" t="s">
        <v>406</v>
      </c>
      <c r="G333" s="14"/>
      <c r="H333" s="209">
        <v>11.75</v>
      </c>
      <c r="I333" s="210"/>
      <c r="J333" s="14"/>
      <c r="K333" s="14"/>
      <c r="L333" s="206"/>
      <c r="M333" s="211"/>
      <c r="N333" s="212"/>
      <c r="O333" s="212"/>
      <c r="P333" s="212"/>
      <c r="Q333" s="212"/>
      <c r="R333" s="212"/>
      <c r="S333" s="212"/>
      <c r="T333" s="21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07" t="s">
        <v>134</v>
      </c>
      <c r="AU333" s="207" t="s">
        <v>83</v>
      </c>
      <c r="AV333" s="14" t="s">
        <v>83</v>
      </c>
      <c r="AW333" s="14" t="s">
        <v>30</v>
      </c>
      <c r="AX333" s="14" t="s">
        <v>73</v>
      </c>
      <c r="AY333" s="207" t="s">
        <v>125</v>
      </c>
    </row>
    <row r="334" s="16" customFormat="1">
      <c r="A334" s="16"/>
      <c r="B334" s="232"/>
      <c r="C334" s="16"/>
      <c r="D334" s="199" t="s">
        <v>134</v>
      </c>
      <c r="E334" s="233" t="s">
        <v>1</v>
      </c>
      <c r="F334" s="234" t="s">
        <v>409</v>
      </c>
      <c r="G334" s="16"/>
      <c r="H334" s="235">
        <v>118.309</v>
      </c>
      <c r="I334" s="236"/>
      <c r="J334" s="16"/>
      <c r="K334" s="16"/>
      <c r="L334" s="232"/>
      <c r="M334" s="237"/>
      <c r="N334" s="238"/>
      <c r="O334" s="238"/>
      <c r="P334" s="238"/>
      <c r="Q334" s="238"/>
      <c r="R334" s="238"/>
      <c r="S334" s="238"/>
      <c r="T334" s="239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T334" s="233" t="s">
        <v>134</v>
      </c>
      <c r="AU334" s="233" t="s">
        <v>83</v>
      </c>
      <c r="AV334" s="16" t="s">
        <v>144</v>
      </c>
      <c r="AW334" s="16" t="s">
        <v>30</v>
      </c>
      <c r="AX334" s="16" t="s">
        <v>73</v>
      </c>
      <c r="AY334" s="233" t="s">
        <v>125</v>
      </c>
    </row>
    <row r="335" s="15" customFormat="1">
      <c r="A335" s="15"/>
      <c r="B335" s="214"/>
      <c r="C335" s="15"/>
      <c r="D335" s="199" t="s">
        <v>134</v>
      </c>
      <c r="E335" s="215" t="s">
        <v>1</v>
      </c>
      <c r="F335" s="216" t="s">
        <v>139</v>
      </c>
      <c r="G335" s="15"/>
      <c r="H335" s="217">
        <v>217.399</v>
      </c>
      <c r="I335" s="218"/>
      <c r="J335" s="15"/>
      <c r="K335" s="15"/>
      <c r="L335" s="214"/>
      <c r="M335" s="219"/>
      <c r="N335" s="220"/>
      <c r="O335" s="220"/>
      <c r="P335" s="220"/>
      <c r="Q335" s="220"/>
      <c r="R335" s="220"/>
      <c r="S335" s="220"/>
      <c r="T335" s="221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15" t="s">
        <v>134</v>
      </c>
      <c r="AU335" s="215" t="s">
        <v>83</v>
      </c>
      <c r="AV335" s="15" t="s">
        <v>132</v>
      </c>
      <c r="AW335" s="15" t="s">
        <v>30</v>
      </c>
      <c r="AX335" s="15" t="s">
        <v>81</v>
      </c>
      <c r="AY335" s="215" t="s">
        <v>125</v>
      </c>
    </row>
    <row r="336" s="2" customFormat="1" ht="32.4" customHeight="1">
      <c r="A336" s="38"/>
      <c r="B336" s="184"/>
      <c r="C336" s="185" t="s">
        <v>435</v>
      </c>
      <c r="D336" s="185" t="s">
        <v>127</v>
      </c>
      <c r="E336" s="186" t="s">
        <v>436</v>
      </c>
      <c r="F336" s="187" t="s">
        <v>437</v>
      </c>
      <c r="G336" s="188" t="s">
        <v>130</v>
      </c>
      <c r="H336" s="189">
        <v>39.396999999999998</v>
      </c>
      <c r="I336" s="190"/>
      <c r="J336" s="191">
        <f>ROUND(I336*H336,2)</f>
        <v>0</v>
      </c>
      <c r="K336" s="187" t="s">
        <v>131</v>
      </c>
      <c r="L336" s="39"/>
      <c r="M336" s="192" t="s">
        <v>1</v>
      </c>
      <c r="N336" s="193" t="s">
        <v>38</v>
      </c>
      <c r="O336" s="77"/>
      <c r="P336" s="194">
        <f>O336*H336</f>
        <v>0</v>
      </c>
      <c r="Q336" s="194">
        <v>2.45329</v>
      </c>
      <c r="R336" s="194">
        <f>Q336*H336</f>
        <v>96.652266130000001</v>
      </c>
      <c r="S336" s="194">
        <v>0</v>
      </c>
      <c r="T336" s="195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196" t="s">
        <v>132</v>
      </c>
      <c r="AT336" s="196" t="s">
        <v>127</v>
      </c>
      <c r="AU336" s="196" t="s">
        <v>83</v>
      </c>
      <c r="AY336" s="19" t="s">
        <v>125</v>
      </c>
      <c r="BE336" s="197">
        <f>IF(N336="základní",J336,0)</f>
        <v>0</v>
      </c>
      <c r="BF336" s="197">
        <f>IF(N336="snížená",J336,0)</f>
        <v>0</v>
      </c>
      <c r="BG336" s="197">
        <f>IF(N336="zákl. přenesená",J336,0)</f>
        <v>0</v>
      </c>
      <c r="BH336" s="197">
        <f>IF(N336="sníž. přenesená",J336,0)</f>
        <v>0</v>
      </c>
      <c r="BI336" s="197">
        <f>IF(N336="nulová",J336,0)</f>
        <v>0</v>
      </c>
      <c r="BJ336" s="19" t="s">
        <v>81</v>
      </c>
      <c r="BK336" s="197">
        <f>ROUND(I336*H336,2)</f>
        <v>0</v>
      </c>
      <c r="BL336" s="19" t="s">
        <v>132</v>
      </c>
      <c r="BM336" s="196" t="s">
        <v>438</v>
      </c>
    </row>
    <row r="337" s="13" customFormat="1">
      <c r="A337" s="13"/>
      <c r="B337" s="198"/>
      <c r="C337" s="13"/>
      <c r="D337" s="199" t="s">
        <v>134</v>
      </c>
      <c r="E337" s="200" t="s">
        <v>1</v>
      </c>
      <c r="F337" s="201" t="s">
        <v>370</v>
      </c>
      <c r="G337" s="13"/>
      <c r="H337" s="200" t="s">
        <v>1</v>
      </c>
      <c r="I337" s="202"/>
      <c r="J337" s="13"/>
      <c r="K337" s="13"/>
      <c r="L337" s="198"/>
      <c r="M337" s="203"/>
      <c r="N337" s="204"/>
      <c r="O337" s="204"/>
      <c r="P337" s="204"/>
      <c r="Q337" s="204"/>
      <c r="R337" s="204"/>
      <c r="S337" s="204"/>
      <c r="T337" s="20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00" t="s">
        <v>134</v>
      </c>
      <c r="AU337" s="200" t="s">
        <v>83</v>
      </c>
      <c r="AV337" s="13" t="s">
        <v>81</v>
      </c>
      <c r="AW337" s="13" t="s">
        <v>30</v>
      </c>
      <c r="AX337" s="13" t="s">
        <v>73</v>
      </c>
      <c r="AY337" s="200" t="s">
        <v>125</v>
      </c>
    </row>
    <row r="338" s="13" customFormat="1">
      <c r="A338" s="13"/>
      <c r="B338" s="198"/>
      <c r="C338" s="13"/>
      <c r="D338" s="199" t="s">
        <v>134</v>
      </c>
      <c r="E338" s="200" t="s">
        <v>1</v>
      </c>
      <c r="F338" s="201" t="s">
        <v>439</v>
      </c>
      <c r="G338" s="13"/>
      <c r="H338" s="200" t="s">
        <v>1</v>
      </c>
      <c r="I338" s="202"/>
      <c r="J338" s="13"/>
      <c r="K338" s="13"/>
      <c r="L338" s="198"/>
      <c r="M338" s="203"/>
      <c r="N338" s="204"/>
      <c r="O338" s="204"/>
      <c r="P338" s="204"/>
      <c r="Q338" s="204"/>
      <c r="R338" s="204"/>
      <c r="S338" s="204"/>
      <c r="T338" s="20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00" t="s">
        <v>134</v>
      </c>
      <c r="AU338" s="200" t="s">
        <v>83</v>
      </c>
      <c r="AV338" s="13" t="s">
        <v>81</v>
      </c>
      <c r="AW338" s="13" t="s">
        <v>30</v>
      </c>
      <c r="AX338" s="13" t="s">
        <v>73</v>
      </c>
      <c r="AY338" s="200" t="s">
        <v>125</v>
      </c>
    </row>
    <row r="339" s="13" customFormat="1">
      <c r="A339" s="13"/>
      <c r="B339" s="198"/>
      <c r="C339" s="13"/>
      <c r="D339" s="199" t="s">
        <v>134</v>
      </c>
      <c r="E339" s="200" t="s">
        <v>1</v>
      </c>
      <c r="F339" s="201" t="s">
        <v>379</v>
      </c>
      <c r="G339" s="13"/>
      <c r="H339" s="200" t="s">
        <v>1</v>
      </c>
      <c r="I339" s="202"/>
      <c r="J339" s="13"/>
      <c r="K339" s="13"/>
      <c r="L339" s="198"/>
      <c r="M339" s="203"/>
      <c r="N339" s="204"/>
      <c r="O339" s="204"/>
      <c r="P339" s="204"/>
      <c r="Q339" s="204"/>
      <c r="R339" s="204"/>
      <c r="S339" s="204"/>
      <c r="T339" s="20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00" t="s">
        <v>134</v>
      </c>
      <c r="AU339" s="200" t="s">
        <v>83</v>
      </c>
      <c r="AV339" s="13" t="s">
        <v>81</v>
      </c>
      <c r="AW339" s="13" t="s">
        <v>30</v>
      </c>
      <c r="AX339" s="13" t="s">
        <v>73</v>
      </c>
      <c r="AY339" s="200" t="s">
        <v>125</v>
      </c>
    </row>
    <row r="340" s="13" customFormat="1">
      <c r="A340" s="13"/>
      <c r="B340" s="198"/>
      <c r="C340" s="13"/>
      <c r="D340" s="199" t="s">
        <v>134</v>
      </c>
      <c r="E340" s="200" t="s">
        <v>1</v>
      </c>
      <c r="F340" s="201" t="s">
        <v>440</v>
      </c>
      <c r="G340" s="13"/>
      <c r="H340" s="200" t="s">
        <v>1</v>
      </c>
      <c r="I340" s="202"/>
      <c r="J340" s="13"/>
      <c r="K340" s="13"/>
      <c r="L340" s="198"/>
      <c r="M340" s="203"/>
      <c r="N340" s="204"/>
      <c r="O340" s="204"/>
      <c r="P340" s="204"/>
      <c r="Q340" s="204"/>
      <c r="R340" s="204"/>
      <c r="S340" s="204"/>
      <c r="T340" s="20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00" t="s">
        <v>134</v>
      </c>
      <c r="AU340" s="200" t="s">
        <v>83</v>
      </c>
      <c r="AV340" s="13" t="s">
        <v>81</v>
      </c>
      <c r="AW340" s="13" t="s">
        <v>30</v>
      </c>
      <c r="AX340" s="13" t="s">
        <v>73</v>
      </c>
      <c r="AY340" s="200" t="s">
        <v>125</v>
      </c>
    </row>
    <row r="341" s="14" customFormat="1">
      <c r="A341" s="14"/>
      <c r="B341" s="206"/>
      <c r="C341" s="14"/>
      <c r="D341" s="199" t="s">
        <v>134</v>
      </c>
      <c r="E341" s="207" t="s">
        <v>1</v>
      </c>
      <c r="F341" s="208" t="s">
        <v>441</v>
      </c>
      <c r="G341" s="14"/>
      <c r="H341" s="209">
        <v>4.7699999999999996</v>
      </c>
      <c r="I341" s="210"/>
      <c r="J341" s="14"/>
      <c r="K341" s="14"/>
      <c r="L341" s="206"/>
      <c r="M341" s="211"/>
      <c r="N341" s="212"/>
      <c r="O341" s="212"/>
      <c r="P341" s="212"/>
      <c r="Q341" s="212"/>
      <c r="R341" s="212"/>
      <c r="S341" s="212"/>
      <c r="T341" s="21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07" t="s">
        <v>134</v>
      </c>
      <c r="AU341" s="207" t="s">
        <v>83</v>
      </c>
      <c r="AV341" s="14" t="s">
        <v>83</v>
      </c>
      <c r="AW341" s="14" t="s">
        <v>30</v>
      </c>
      <c r="AX341" s="14" t="s">
        <v>73</v>
      </c>
      <c r="AY341" s="207" t="s">
        <v>125</v>
      </c>
    </row>
    <row r="342" s="14" customFormat="1">
      <c r="A342" s="14"/>
      <c r="B342" s="206"/>
      <c r="C342" s="14"/>
      <c r="D342" s="199" t="s">
        <v>134</v>
      </c>
      <c r="E342" s="207" t="s">
        <v>1</v>
      </c>
      <c r="F342" s="208" t="s">
        <v>442</v>
      </c>
      <c r="G342" s="14"/>
      <c r="H342" s="209">
        <v>2.8929999999999998</v>
      </c>
      <c r="I342" s="210"/>
      <c r="J342" s="14"/>
      <c r="K342" s="14"/>
      <c r="L342" s="206"/>
      <c r="M342" s="211"/>
      <c r="N342" s="212"/>
      <c r="O342" s="212"/>
      <c r="P342" s="212"/>
      <c r="Q342" s="212"/>
      <c r="R342" s="212"/>
      <c r="S342" s="212"/>
      <c r="T342" s="21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07" t="s">
        <v>134</v>
      </c>
      <c r="AU342" s="207" t="s">
        <v>83</v>
      </c>
      <c r="AV342" s="14" t="s">
        <v>83</v>
      </c>
      <c r="AW342" s="14" t="s">
        <v>30</v>
      </c>
      <c r="AX342" s="14" t="s">
        <v>73</v>
      </c>
      <c r="AY342" s="207" t="s">
        <v>125</v>
      </c>
    </row>
    <row r="343" s="14" customFormat="1">
      <c r="A343" s="14"/>
      <c r="B343" s="206"/>
      <c r="C343" s="14"/>
      <c r="D343" s="199" t="s">
        <v>134</v>
      </c>
      <c r="E343" s="207" t="s">
        <v>1</v>
      </c>
      <c r="F343" s="208" t="s">
        <v>443</v>
      </c>
      <c r="G343" s="14"/>
      <c r="H343" s="209">
        <v>8.8350000000000009</v>
      </c>
      <c r="I343" s="210"/>
      <c r="J343" s="14"/>
      <c r="K343" s="14"/>
      <c r="L343" s="206"/>
      <c r="M343" s="211"/>
      <c r="N343" s="212"/>
      <c r="O343" s="212"/>
      <c r="P343" s="212"/>
      <c r="Q343" s="212"/>
      <c r="R343" s="212"/>
      <c r="S343" s="212"/>
      <c r="T343" s="21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07" t="s">
        <v>134</v>
      </c>
      <c r="AU343" s="207" t="s">
        <v>83</v>
      </c>
      <c r="AV343" s="14" t="s">
        <v>83</v>
      </c>
      <c r="AW343" s="14" t="s">
        <v>30</v>
      </c>
      <c r="AX343" s="14" t="s">
        <v>73</v>
      </c>
      <c r="AY343" s="207" t="s">
        <v>125</v>
      </c>
    </row>
    <row r="344" s="14" customFormat="1">
      <c r="A344" s="14"/>
      <c r="B344" s="206"/>
      <c r="C344" s="14"/>
      <c r="D344" s="199" t="s">
        <v>134</v>
      </c>
      <c r="E344" s="207" t="s">
        <v>1</v>
      </c>
      <c r="F344" s="208" t="s">
        <v>444</v>
      </c>
      <c r="G344" s="14"/>
      <c r="H344" s="209">
        <v>2.8410000000000002</v>
      </c>
      <c r="I344" s="210"/>
      <c r="J344" s="14"/>
      <c r="K344" s="14"/>
      <c r="L344" s="206"/>
      <c r="M344" s="211"/>
      <c r="N344" s="212"/>
      <c r="O344" s="212"/>
      <c r="P344" s="212"/>
      <c r="Q344" s="212"/>
      <c r="R344" s="212"/>
      <c r="S344" s="212"/>
      <c r="T344" s="21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07" t="s">
        <v>134</v>
      </c>
      <c r="AU344" s="207" t="s">
        <v>83</v>
      </c>
      <c r="AV344" s="14" t="s">
        <v>83</v>
      </c>
      <c r="AW344" s="14" t="s">
        <v>30</v>
      </c>
      <c r="AX344" s="14" t="s">
        <v>73</v>
      </c>
      <c r="AY344" s="207" t="s">
        <v>125</v>
      </c>
    </row>
    <row r="345" s="14" customFormat="1">
      <c r="A345" s="14"/>
      <c r="B345" s="206"/>
      <c r="C345" s="14"/>
      <c r="D345" s="199" t="s">
        <v>134</v>
      </c>
      <c r="E345" s="207" t="s">
        <v>1</v>
      </c>
      <c r="F345" s="208" t="s">
        <v>445</v>
      </c>
      <c r="G345" s="14"/>
      <c r="H345" s="209">
        <v>0.81100000000000005</v>
      </c>
      <c r="I345" s="210"/>
      <c r="J345" s="14"/>
      <c r="K345" s="14"/>
      <c r="L345" s="206"/>
      <c r="M345" s="211"/>
      <c r="N345" s="212"/>
      <c r="O345" s="212"/>
      <c r="P345" s="212"/>
      <c r="Q345" s="212"/>
      <c r="R345" s="212"/>
      <c r="S345" s="212"/>
      <c r="T345" s="21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07" t="s">
        <v>134</v>
      </c>
      <c r="AU345" s="207" t="s">
        <v>83</v>
      </c>
      <c r="AV345" s="14" t="s">
        <v>83</v>
      </c>
      <c r="AW345" s="14" t="s">
        <v>30</v>
      </c>
      <c r="AX345" s="14" t="s">
        <v>73</v>
      </c>
      <c r="AY345" s="207" t="s">
        <v>125</v>
      </c>
    </row>
    <row r="346" s="16" customFormat="1">
      <c r="A346" s="16"/>
      <c r="B346" s="232"/>
      <c r="C346" s="16"/>
      <c r="D346" s="199" t="s">
        <v>134</v>
      </c>
      <c r="E346" s="233" t="s">
        <v>1</v>
      </c>
      <c r="F346" s="234" t="s">
        <v>409</v>
      </c>
      <c r="G346" s="16"/>
      <c r="H346" s="235">
        <v>20.149999999999999</v>
      </c>
      <c r="I346" s="236"/>
      <c r="J346" s="16"/>
      <c r="K346" s="16"/>
      <c r="L346" s="232"/>
      <c r="M346" s="237"/>
      <c r="N346" s="238"/>
      <c r="O346" s="238"/>
      <c r="P346" s="238"/>
      <c r="Q346" s="238"/>
      <c r="R346" s="238"/>
      <c r="S346" s="238"/>
      <c r="T346" s="239"/>
      <c r="U346" s="16"/>
      <c r="V346" s="16"/>
      <c r="W346" s="16"/>
      <c r="X346" s="16"/>
      <c r="Y346" s="16"/>
      <c r="Z346" s="16"/>
      <c r="AA346" s="16"/>
      <c r="AB346" s="16"/>
      <c r="AC346" s="16"/>
      <c r="AD346" s="16"/>
      <c r="AE346" s="16"/>
      <c r="AT346" s="233" t="s">
        <v>134</v>
      </c>
      <c r="AU346" s="233" t="s">
        <v>83</v>
      </c>
      <c r="AV346" s="16" t="s">
        <v>144</v>
      </c>
      <c r="AW346" s="16" t="s">
        <v>30</v>
      </c>
      <c r="AX346" s="16" t="s">
        <v>73</v>
      </c>
      <c r="AY346" s="233" t="s">
        <v>125</v>
      </c>
    </row>
    <row r="347" s="13" customFormat="1">
      <c r="A347" s="13"/>
      <c r="B347" s="198"/>
      <c r="C347" s="13"/>
      <c r="D347" s="199" t="s">
        <v>134</v>
      </c>
      <c r="E347" s="200" t="s">
        <v>1</v>
      </c>
      <c r="F347" s="201" t="s">
        <v>446</v>
      </c>
      <c r="G347" s="13"/>
      <c r="H347" s="200" t="s">
        <v>1</v>
      </c>
      <c r="I347" s="202"/>
      <c r="J347" s="13"/>
      <c r="K347" s="13"/>
      <c r="L347" s="198"/>
      <c r="M347" s="203"/>
      <c r="N347" s="204"/>
      <c r="O347" s="204"/>
      <c r="P347" s="204"/>
      <c r="Q347" s="204"/>
      <c r="R347" s="204"/>
      <c r="S347" s="204"/>
      <c r="T347" s="20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00" t="s">
        <v>134</v>
      </c>
      <c r="AU347" s="200" t="s">
        <v>83</v>
      </c>
      <c r="AV347" s="13" t="s">
        <v>81</v>
      </c>
      <c r="AW347" s="13" t="s">
        <v>30</v>
      </c>
      <c r="AX347" s="13" t="s">
        <v>73</v>
      </c>
      <c r="AY347" s="200" t="s">
        <v>125</v>
      </c>
    </row>
    <row r="348" s="14" customFormat="1">
      <c r="A348" s="14"/>
      <c r="B348" s="206"/>
      <c r="C348" s="14"/>
      <c r="D348" s="199" t="s">
        <v>134</v>
      </c>
      <c r="E348" s="207" t="s">
        <v>1</v>
      </c>
      <c r="F348" s="208" t="s">
        <v>447</v>
      </c>
      <c r="G348" s="14"/>
      <c r="H348" s="209">
        <v>8.9550000000000001</v>
      </c>
      <c r="I348" s="210"/>
      <c r="J348" s="14"/>
      <c r="K348" s="14"/>
      <c r="L348" s="206"/>
      <c r="M348" s="211"/>
      <c r="N348" s="212"/>
      <c r="O348" s="212"/>
      <c r="P348" s="212"/>
      <c r="Q348" s="212"/>
      <c r="R348" s="212"/>
      <c r="S348" s="212"/>
      <c r="T348" s="21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07" t="s">
        <v>134</v>
      </c>
      <c r="AU348" s="207" t="s">
        <v>83</v>
      </c>
      <c r="AV348" s="14" t="s">
        <v>83</v>
      </c>
      <c r="AW348" s="14" t="s">
        <v>30</v>
      </c>
      <c r="AX348" s="14" t="s">
        <v>73</v>
      </c>
      <c r="AY348" s="207" t="s">
        <v>125</v>
      </c>
    </row>
    <row r="349" s="14" customFormat="1">
      <c r="A349" s="14"/>
      <c r="B349" s="206"/>
      <c r="C349" s="14"/>
      <c r="D349" s="199" t="s">
        <v>134</v>
      </c>
      <c r="E349" s="207" t="s">
        <v>1</v>
      </c>
      <c r="F349" s="208" t="s">
        <v>448</v>
      </c>
      <c r="G349" s="14"/>
      <c r="H349" s="209">
        <v>4.9800000000000004</v>
      </c>
      <c r="I349" s="210"/>
      <c r="J349" s="14"/>
      <c r="K349" s="14"/>
      <c r="L349" s="206"/>
      <c r="M349" s="211"/>
      <c r="N349" s="212"/>
      <c r="O349" s="212"/>
      <c r="P349" s="212"/>
      <c r="Q349" s="212"/>
      <c r="R349" s="212"/>
      <c r="S349" s="212"/>
      <c r="T349" s="21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07" t="s">
        <v>134</v>
      </c>
      <c r="AU349" s="207" t="s">
        <v>83</v>
      </c>
      <c r="AV349" s="14" t="s">
        <v>83</v>
      </c>
      <c r="AW349" s="14" t="s">
        <v>30</v>
      </c>
      <c r="AX349" s="14" t="s">
        <v>73</v>
      </c>
      <c r="AY349" s="207" t="s">
        <v>125</v>
      </c>
    </row>
    <row r="350" s="14" customFormat="1">
      <c r="A350" s="14"/>
      <c r="B350" s="206"/>
      <c r="C350" s="14"/>
      <c r="D350" s="199" t="s">
        <v>134</v>
      </c>
      <c r="E350" s="207" t="s">
        <v>1</v>
      </c>
      <c r="F350" s="208" t="s">
        <v>449</v>
      </c>
      <c r="G350" s="14"/>
      <c r="H350" s="209">
        <v>5.3120000000000003</v>
      </c>
      <c r="I350" s="210"/>
      <c r="J350" s="14"/>
      <c r="K350" s="14"/>
      <c r="L350" s="206"/>
      <c r="M350" s="211"/>
      <c r="N350" s="212"/>
      <c r="O350" s="212"/>
      <c r="P350" s="212"/>
      <c r="Q350" s="212"/>
      <c r="R350" s="212"/>
      <c r="S350" s="212"/>
      <c r="T350" s="21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07" t="s">
        <v>134</v>
      </c>
      <c r="AU350" s="207" t="s">
        <v>83</v>
      </c>
      <c r="AV350" s="14" t="s">
        <v>83</v>
      </c>
      <c r="AW350" s="14" t="s">
        <v>30</v>
      </c>
      <c r="AX350" s="14" t="s">
        <v>73</v>
      </c>
      <c r="AY350" s="207" t="s">
        <v>125</v>
      </c>
    </row>
    <row r="351" s="16" customFormat="1">
      <c r="A351" s="16"/>
      <c r="B351" s="232"/>
      <c r="C351" s="16"/>
      <c r="D351" s="199" t="s">
        <v>134</v>
      </c>
      <c r="E351" s="233" t="s">
        <v>1</v>
      </c>
      <c r="F351" s="234" t="s">
        <v>409</v>
      </c>
      <c r="G351" s="16"/>
      <c r="H351" s="235">
        <v>19.247</v>
      </c>
      <c r="I351" s="236"/>
      <c r="J351" s="16"/>
      <c r="K351" s="16"/>
      <c r="L351" s="232"/>
      <c r="M351" s="237"/>
      <c r="N351" s="238"/>
      <c r="O351" s="238"/>
      <c r="P351" s="238"/>
      <c r="Q351" s="238"/>
      <c r="R351" s="238"/>
      <c r="S351" s="238"/>
      <c r="T351" s="239"/>
      <c r="U351" s="16"/>
      <c r="V351" s="16"/>
      <c r="W351" s="16"/>
      <c r="X351" s="16"/>
      <c r="Y351" s="16"/>
      <c r="Z351" s="16"/>
      <c r="AA351" s="16"/>
      <c r="AB351" s="16"/>
      <c r="AC351" s="16"/>
      <c r="AD351" s="16"/>
      <c r="AE351" s="16"/>
      <c r="AT351" s="233" t="s">
        <v>134</v>
      </c>
      <c r="AU351" s="233" t="s">
        <v>83</v>
      </c>
      <c r="AV351" s="16" t="s">
        <v>144</v>
      </c>
      <c r="AW351" s="16" t="s">
        <v>30</v>
      </c>
      <c r="AX351" s="16" t="s">
        <v>73</v>
      </c>
      <c r="AY351" s="233" t="s">
        <v>125</v>
      </c>
    </row>
    <row r="352" s="15" customFormat="1">
      <c r="A352" s="15"/>
      <c r="B352" s="214"/>
      <c r="C352" s="15"/>
      <c r="D352" s="199" t="s">
        <v>134</v>
      </c>
      <c r="E352" s="215" t="s">
        <v>1</v>
      </c>
      <c r="F352" s="216" t="s">
        <v>139</v>
      </c>
      <c r="G352" s="15"/>
      <c r="H352" s="217">
        <v>39.396999999999998</v>
      </c>
      <c r="I352" s="218"/>
      <c r="J352" s="15"/>
      <c r="K352" s="15"/>
      <c r="L352" s="214"/>
      <c r="M352" s="219"/>
      <c r="N352" s="220"/>
      <c r="O352" s="220"/>
      <c r="P352" s="220"/>
      <c r="Q352" s="220"/>
      <c r="R352" s="220"/>
      <c r="S352" s="220"/>
      <c r="T352" s="221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15" t="s">
        <v>134</v>
      </c>
      <c r="AU352" s="215" t="s">
        <v>83</v>
      </c>
      <c r="AV352" s="15" t="s">
        <v>132</v>
      </c>
      <c r="AW352" s="15" t="s">
        <v>30</v>
      </c>
      <c r="AX352" s="15" t="s">
        <v>81</v>
      </c>
      <c r="AY352" s="215" t="s">
        <v>125</v>
      </c>
    </row>
    <row r="353" s="2" customFormat="1" ht="21.6" customHeight="1">
      <c r="A353" s="38"/>
      <c r="B353" s="184"/>
      <c r="C353" s="185" t="s">
        <v>450</v>
      </c>
      <c r="D353" s="185" t="s">
        <v>127</v>
      </c>
      <c r="E353" s="186" t="s">
        <v>451</v>
      </c>
      <c r="F353" s="187" t="s">
        <v>452</v>
      </c>
      <c r="G353" s="188" t="s">
        <v>176</v>
      </c>
      <c r="H353" s="189">
        <v>2127.491</v>
      </c>
      <c r="I353" s="190"/>
      <c r="J353" s="191">
        <f>ROUND(I353*H353,2)</f>
        <v>0</v>
      </c>
      <c r="K353" s="187" t="s">
        <v>131</v>
      </c>
      <c r="L353" s="39"/>
      <c r="M353" s="192" t="s">
        <v>1</v>
      </c>
      <c r="N353" s="193" t="s">
        <v>38</v>
      </c>
      <c r="O353" s="77"/>
      <c r="P353" s="194">
        <f>O353*H353</f>
        <v>0</v>
      </c>
      <c r="Q353" s="194">
        <v>0.0027499999999999998</v>
      </c>
      <c r="R353" s="194">
        <f>Q353*H353</f>
        <v>5.8506002499999994</v>
      </c>
      <c r="S353" s="194">
        <v>0</v>
      </c>
      <c r="T353" s="195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196" t="s">
        <v>132</v>
      </c>
      <c r="AT353" s="196" t="s">
        <v>127</v>
      </c>
      <c r="AU353" s="196" t="s">
        <v>83</v>
      </c>
      <c r="AY353" s="19" t="s">
        <v>125</v>
      </c>
      <c r="BE353" s="197">
        <f>IF(N353="základní",J353,0)</f>
        <v>0</v>
      </c>
      <c r="BF353" s="197">
        <f>IF(N353="snížená",J353,0)</f>
        <v>0</v>
      </c>
      <c r="BG353" s="197">
        <f>IF(N353="zákl. přenesená",J353,0)</f>
        <v>0</v>
      </c>
      <c r="BH353" s="197">
        <f>IF(N353="sníž. přenesená",J353,0)</f>
        <v>0</v>
      </c>
      <c r="BI353" s="197">
        <f>IF(N353="nulová",J353,0)</f>
        <v>0</v>
      </c>
      <c r="BJ353" s="19" t="s">
        <v>81</v>
      </c>
      <c r="BK353" s="197">
        <f>ROUND(I353*H353,2)</f>
        <v>0</v>
      </c>
      <c r="BL353" s="19" t="s">
        <v>132</v>
      </c>
      <c r="BM353" s="196" t="s">
        <v>453</v>
      </c>
    </row>
    <row r="354" s="13" customFormat="1">
      <c r="A354" s="13"/>
      <c r="B354" s="198"/>
      <c r="C354" s="13"/>
      <c r="D354" s="199" t="s">
        <v>134</v>
      </c>
      <c r="E354" s="200" t="s">
        <v>1</v>
      </c>
      <c r="F354" s="201" t="s">
        <v>372</v>
      </c>
      <c r="G354" s="13"/>
      <c r="H354" s="200" t="s">
        <v>1</v>
      </c>
      <c r="I354" s="202"/>
      <c r="J354" s="13"/>
      <c r="K354" s="13"/>
      <c r="L354" s="198"/>
      <c r="M354" s="203"/>
      <c r="N354" s="204"/>
      <c r="O354" s="204"/>
      <c r="P354" s="204"/>
      <c r="Q354" s="204"/>
      <c r="R354" s="204"/>
      <c r="S354" s="204"/>
      <c r="T354" s="20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00" t="s">
        <v>134</v>
      </c>
      <c r="AU354" s="200" t="s">
        <v>83</v>
      </c>
      <c r="AV354" s="13" t="s">
        <v>81</v>
      </c>
      <c r="AW354" s="13" t="s">
        <v>30</v>
      </c>
      <c r="AX354" s="13" t="s">
        <v>73</v>
      </c>
      <c r="AY354" s="200" t="s">
        <v>125</v>
      </c>
    </row>
    <row r="355" s="14" customFormat="1">
      <c r="A355" s="14"/>
      <c r="B355" s="206"/>
      <c r="C355" s="14"/>
      <c r="D355" s="199" t="s">
        <v>134</v>
      </c>
      <c r="E355" s="207" t="s">
        <v>1</v>
      </c>
      <c r="F355" s="208" t="s">
        <v>454</v>
      </c>
      <c r="G355" s="14"/>
      <c r="H355" s="209">
        <v>115.645</v>
      </c>
      <c r="I355" s="210"/>
      <c r="J355" s="14"/>
      <c r="K355" s="14"/>
      <c r="L355" s="206"/>
      <c r="M355" s="211"/>
      <c r="N355" s="212"/>
      <c r="O355" s="212"/>
      <c r="P355" s="212"/>
      <c r="Q355" s="212"/>
      <c r="R355" s="212"/>
      <c r="S355" s="212"/>
      <c r="T355" s="21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07" t="s">
        <v>134</v>
      </c>
      <c r="AU355" s="207" t="s">
        <v>83</v>
      </c>
      <c r="AV355" s="14" t="s">
        <v>83</v>
      </c>
      <c r="AW355" s="14" t="s">
        <v>30</v>
      </c>
      <c r="AX355" s="14" t="s">
        <v>73</v>
      </c>
      <c r="AY355" s="207" t="s">
        <v>125</v>
      </c>
    </row>
    <row r="356" s="16" customFormat="1">
      <c r="A356" s="16"/>
      <c r="B356" s="232"/>
      <c r="C356" s="16"/>
      <c r="D356" s="199" t="s">
        <v>134</v>
      </c>
      <c r="E356" s="233" t="s">
        <v>1</v>
      </c>
      <c r="F356" s="234" t="s">
        <v>409</v>
      </c>
      <c r="G356" s="16"/>
      <c r="H356" s="235">
        <v>115.645</v>
      </c>
      <c r="I356" s="236"/>
      <c r="J356" s="16"/>
      <c r="K356" s="16"/>
      <c r="L356" s="232"/>
      <c r="M356" s="237"/>
      <c r="N356" s="238"/>
      <c r="O356" s="238"/>
      <c r="P356" s="238"/>
      <c r="Q356" s="238"/>
      <c r="R356" s="238"/>
      <c r="S356" s="238"/>
      <c r="T356" s="239"/>
      <c r="U356" s="16"/>
      <c r="V356" s="16"/>
      <c r="W356" s="16"/>
      <c r="X356" s="16"/>
      <c r="Y356" s="16"/>
      <c r="Z356" s="16"/>
      <c r="AA356" s="16"/>
      <c r="AB356" s="16"/>
      <c r="AC356" s="16"/>
      <c r="AD356" s="16"/>
      <c r="AE356" s="16"/>
      <c r="AT356" s="233" t="s">
        <v>134</v>
      </c>
      <c r="AU356" s="233" t="s">
        <v>83</v>
      </c>
      <c r="AV356" s="16" t="s">
        <v>144</v>
      </c>
      <c r="AW356" s="16" t="s">
        <v>30</v>
      </c>
      <c r="AX356" s="16" t="s">
        <v>73</v>
      </c>
      <c r="AY356" s="233" t="s">
        <v>125</v>
      </c>
    </row>
    <row r="357" s="13" customFormat="1">
      <c r="A357" s="13"/>
      <c r="B357" s="198"/>
      <c r="C357" s="13"/>
      <c r="D357" s="199" t="s">
        <v>134</v>
      </c>
      <c r="E357" s="200" t="s">
        <v>1</v>
      </c>
      <c r="F357" s="201" t="s">
        <v>379</v>
      </c>
      <c r="G357" s="13"/>
      <c r="H357" s="200" t="s">
        <v>1</v>
      </c>
      <c r="I357" s="202"/>
      <c r="J357" s="13"/>
      <c r="K357" s="13"/>
      <c r="L357" s="198"/>
      <c r="M357" s="203"/>
      <c r="N357" s="204"/>
      <c r="O357" s="204"/>
      <c r="P357" s="204"/>
      <c r="Q357" s="204"/>
      <c r="R357" s="204"/>
      <c r="S357" s="204"/>
      <c r="T357" s="20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00" t="s">
        <v>134</v>
      </c>
      <c r="AU357" s="200" t="s">
        <v>83</v>
      </c>
      <c r="AV357" s="13" t="s">
        <v>81</v>
      </c>
      <c r="AW357" s="13" t="s">
        <v>30</v>
      </c>
      <c r="AX357" s="13" t="s">
        <v>73</v>
      </c>
      <c r="AY357" s="200" t="s">
        <v>125</v>
      </c>
    </row>
    <row r="358" s="14" customFormat="1">
      <c r="A358" s="14"/>
      <c r="B358" s="206"/>
      <c r="C358" s="14"/>
      <c r="D358" s="199" t="s">
        <v>134</v>
      </c>
      <c r="E358" s="207" t="s">
        <v>1</v>
      </c>
      <c r="F358" s="208" t="s">
        <v>455</v>
      </c>
      <c r="G358" s="14"/>
      <c r="H358" s="209">
        <v>31.800000000000001</v>
      </c>
      <c r="I358" s="210"/>
      <c r="J358" s="14"/>
      <c r="K358" s="14"/>
      <c r="L358" s="206"/>
      <c r="M358" s="211"/>
      <c r="N358" s="212"/>
      <c r="O358" s="212"/>
      <c r="P358" s="212"/>
      <c r="Q358" s="212"/>
      <c r="R358" s="212"/>
      <c r="S358" s="212"/>
      <c r="T358" s="21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07" t="s">
        <v>134</v>
      </c>
      <c r="AU358" s="207" t="s">
        <v>83</v>
      </c>
      <c r="AV358" s="14" t="s">
        <v>83</v>
      </c>
      <c r="AW358" s="14" t="s">
        <v>30</v>
      </c>
      <c r="AX358" s="14" t="s">
        <v>73</v>
      </c>
      <c r="AY358" s="207" t="s">
        <v>125</v>
      </c>
    </row>
    <row r="359" s="14" customFormat="1">
      <c r="A359" s="14"/>
      <c r="B359" s="206"/>
      <c r="C359" s="14"/>
      <c r="D359" s="199" t="s">
        <v>134</v>
      </c>
      <c r="E359" s="207" t="s">
        <v>1</v>
      </c>
      <c r="F359" s="208" t="s">
        <v>456</v>
      </c>
      <c r="G359" s="14"/>
      <c r="H359" s="209">
        <v>19.288</v>
      </c>
      <c r="I359" s="210"/>
      <c r="J359" s="14"/>
      <c r="K359" s="14"/>
      <c r="L359" s="206"/>
      <c r="M359" s="211"/>
      <c r="N359" s="212"/>
      <c r="O359" s="212"/>
      <c r="P359" s="212"/>
      <c r="Q359" s="212"/>
      <c r="R359" s="212"/>
      <c r="S359" s="212"/>
      <c r="T359" s="21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07" t="s">
        <v>134</v>
      </c>
      <c r="AU359" s="207" t="s">
        <v>83</v>
      </c>
      <c r="AV359" s="14" t="s">
        <v>83</v>
      </c>
      <c r="AW359" s="14" t="s">
        <v>30</v>
      </c>
      <c r="AX359" s="14" t="s">
        <v>73</v>
      </c>
      <c r="AY359" s="207" t="s">
        <v>125</v>
      </c>
    </row>
    <row r="360" s="14" customFormat="1">
      <c r="A360" s="14"/>
      <c r="B360" s="206"/>
      <c r="C360" s="14"/>
      <c r="D360" s="199" t="s">
        <v>134</v>
      </c>
      <c r="E360" s="207" t="s">
        <v>1</v>
      </c>
      <c r="F360" s="208" t="s">
        <v>457</v>
      </c>
      <c r="G360" s="14"/>
      <c r="H360" s="209">
        <v>58.899000000000001</v>
      </c>
      <c r="I360" s="210"/>
      <c r="J360" s="14"/>
      <c r="K360" s="14"/>
      <c r="L360" s="206"/>
      <c r="M360" s="211"/>
      <c r="N360" s="212"/>
      <c r="O360" s="212"/>
      <c r="P360" s="212"/>
      <c r="Q360" s="212"/>
      <c r="R360" s="212"/>
      <c r="S360" s="212"/>
      <c r="T360" s="21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07" t="s">
        <v>134</v>
      </c>
      <c r="AU360" s="207" t="s">
        <v>83</v>
      </c>
      <c r="AV360" s="14" t="s">
        <v>83</v>
      </c>
      <c r="AW360" s="14" t="s">
        <v>30</v>
      </c>
      <c r="AX360" s="14" t="s">
        <v>73</v>
      </c>
      <c r="AY360" s="207" t="s">
        <v>125</v>
      </c>
    </row>
    <row r="361" s="14" customFormat="1">
      <c r="A361" s="14"/>
      <c r="B361" s="206"/>
      <c r="C361" s="14"/>
      <c r="D361" s="199" t="s">
        <v>134</v>
      </c>
      <c r="E361" s="207" t="s">
        <v>1</v>
      </c>
      <c r="F361" s="208" t="s">
        <v>458</v>
      </c>
      <c r="G361" s="14"/>
      <c r="H361" s="209">
        <v>18.943000000000001</v>
      </c>
      <c r="I361" s="210"/>
      <c r="J361" s="14"/>
      <c r="K361" s="14"/>
      <c r="L361" s="206"/>
      <c r="M361" s="211"/>
      <c r="N361" s="212"/>
      <c r="O361" s="212"/>
      <c r="P361" s="212"/>
      <c r="Q361" s="212"/>
      <c r="R361" s="212"/>
      <c r="S361" s="212"/>
      <c r="T361" s="21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07" t="s">
        <v>134</v>
      </c>
      <c r="AU361" s="207" t="s">
        <v>83</v>
      </c>
      <c r="AV361" s="14" t="s">
        <v>83</v>
      </c>
      <c r="AW361" s="14" t="s">
        <v>30</v>
      </c>
      <c r="AX361" s="14" t="s">
        <v>73</v>
      </c>
      <c r="AY361" s="207" t="s">
        <v>125</v>
      </c>
    </row>
    <row r="362" s="14" customFormat="1">
      <c r="A362" s="14"/>
      <c r="B362" s="206"/>
      <c r="C362" s="14"/>
      <c r="D362" s="199" t="s">
        <v>134</v>
      </c>
      <c r="E362" s="207" t="s">
        <v>1</v>
      </c>
      <c r="F362" s="208" t="s">
        <v>459</v>
      </c>
      <c r="G362" s="14"/>
      <c r="H362" s="209">
        <v>5.4050000000000002</v>
      </c>
      <c r="I362" s="210"/>
      <c r="J362" s="14"/>
      <c r="K362" s="14"/>
      <c r="L362" s="206"/>
      <c r="M362" s="211"/>
      <c r="N362" s="212"/>
      <c r="O362" s="212"/>
      <c r="P362" s="212"/>
      <c r="Q362" s="212"/>
      <c r="R362" s="212"/>
      <c r="S362" s="212"/>
      <c r="T362" s="21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07" t="s">
        <v>134</v>
      </c>
      <c r="AU362" s="207" t="s">
        <v>83</v>
      </c>
      <c r="AV362" s="14" t="s">
        <v>83</v>
      </c>
      <c r="AW362" s="14" t="s">
        <v>30</v>
      </c>
      <c r="AX362" s="14" t="s">
        <v>73</v>
      </c>
      <c r="AY362" s="207" t="s">
        <v>125</v>
      </c>
    </row>
    <row r="363" s="14" customFormat="1">
      <c r="A363" s="14"/>
      <c r="B363" s="206"/>
      <c r="C363" s="14"/>
      <c r="D363" s="199" t="s">
        <v>134</v>
      </c>
      <c r="E363" s="207" t="s">
        <v>1</v>
      </c>
      <c r="F363" s="208" t="s">
        <v>460</v>
      </c>
      <c r="G363" s="14"/>
      <c r="H363" s="209">
        <v>59.700000000000003</v>
      </c>
      <c r="I363" s="210"/>
      <c r="J363" s="14"/>
      <c r="K363" s="14"/>
      <c r="L363" s="206"/>
      <c r="M363" s="211"/>
      <c r="N363" s="212"/>
      <c r="O363" s="212"/>
      <c r="P363" s="212"/>
      <c r="Q363" s="212"/>
      <c r="R363" s="212"/>
      <c r="S363" s="212"/>
      <c r="T363" s="21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07" t="s">
        <v>134</v>
      </c>
      <c r="AU363" s="207" t="s">
        <v>83</v>
      </c>
      <c r="AV363" s="14" t="s">
        <v>83</v>
      </c>
      <c r="AW363" s="14" t="s">
        <v>30</v>
      </c>
      <c r="AX363" s="14" t="s">
        <v>73</v>
      </c>
      <c r="AY363" s="207" t="s">
        <v>125</v>
      </c>
    </row>
    <row r="364" s="14" customFormat="1">
      <c r="A364" s="14"/>
      <c r="B364" s="206"/>
      <c r="C364" s="14"/>
      <c r="D364" s="199" t="s">
        <v>134</v>
      </c>
      <c r="E364" s="207" t="s">
        <v>1</v>
      </c>
      <c r="F364" s="208" t="s">
        <v>461</v>
      </c>
      <c r="G364" s="14"/>
      <c r="H364" s="209">
        <v>33.198</v>
      </c>
      <c r="I364" s="210"/>
      <c r="J364" s="14"/>
      <c r="K364" s="14"/>
      <c r="L364" s="206"/>
      <c r="M364" s="211"/>
      <c r="N364" s="212"/>
      <c r="O364" s="212"/>
      <c r="P364" s="212"/>
      <c r="Q364" s="212"/>
      <c r="R364" s="212"/>
      <c r="S364" s="212"/>
      <c r="T364" s="21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07" t="s">
        <v>134</v>
      </c>
      <c r="AU364" s="207" t="s">
        <v>83</v>
      </c>
      <c r="AV364" s="14" t="s">
        <v>83</v>
      </c>
      <c r="AW364" s="14" t="s">
        <v>30</v>
      </c>
      <c r="AX364" s="14" t="s">
        <v>73</v>
      </c>
      <c r="AY364" s="207" t="s">
        <v>125</v>
      </c>
    </row>
    <row r="365" s="14" customFormat="1">
      <c r="A365" s="14"/>
      <c r="B365" s="206"/>
      <c r="C365" s="14"/>
      <c r="D365" s="199" t="s">
        <v>134</v>
      </c>
      <c r="E365" s="207" t="s">
        <v>1</v>
      </c>
      <c r="F365" s="208" t="s">
        <v>462</v>
      </c>
      <c r="G365" s="14"/>
      <c r="H365" s="209">
        <v>35.415999999999997</v>
      </c>
      <c r="I365" s="210"/>
      <c r="J365" s="14"/>
      <c r="K365" s="14"/>
      <c r="L365" s="206"/>
      <c r="M365" s="211"/>
      <c r="N365" s="212"/>
      <c r="O365" s="212"/>
      <c r="P365" s="212"/>
      <c r="Q365" s="212"/>
      <c r="R365" s="212"/>
      <c r="S365" s="212"/>
      <c r="T365" s="21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07" t="s">
        <v>134</v>
      </c>
      <c r="AU365" s="207" t="s">
        <v>83</v>
      </c>
      <c r="AV365" s="14" t="s">
        <v>83</v>
      </c>
      <c r="AW365" s="14" t="s">
        <v>30</v>
      </c>
      <c r="AX365" s="14" t="s">
        <v>73</v>
      </c>
      <c r="AY365" s="207" t="s">
        <v>125</v>
      </c>
    </row>
    <row r="366" s="16" customFormat="1">
      <c r="A366" s="16"/>
      <c r="B366" s="232"/>
      <c r="C366" s="16"/>
      <c r="D366" s="199" t="s">
        <v>134</v>
      </c>
      <c r="E366" s="233" t="s">
        <v>1</v>
      </c>
      <c r="F366" s="234" t="s">
        <v>409</v>
      </c>
      <c r="G366" s="16"/>
      <c r="H366" s="235">
        <v>262.649</v>
      </c>
      <c r="I366" s="236"/>
      <c r="J366" s="16"/>
      <c r="K366" s="16"/>
      <c r="L366" s="232"/>
      <c r="M366" s="237"/>
      <c r="N366" s="238"/>
      <c r="O366" s="238"/>
      <c r="P366" s="238"/>
      <c r="Q366" s="238"/>
      <c r="R366" s="238"/>
      <c r="S366" s="238"/>
      <c r="T366" s="239"/>
      <c r="U366" s="16"/>
      <c r="V366" s="16"/>
      <c r="W366" s="16"/>
      <c r="X366" s="16"/>
      <c r="Y366" s="16"/>
      <c r="Z366" s="16"/>
      <c r="AA366" s="16"/>
      <c r="AB366" s="16"/>
      <c r="AC366" s="16"/>
      <c r="AD366" s="16"/>
      <c r="AE366" s="16"/>
      <c r="AT366" s="233" t="s">
        <v>134</v>
      </c>
      <c r="AU366" s="233" t="s">
        <v>83</v>
      </c>
      <c r="AV366" s="16" t="s">
        <v>144</v>
      </c>
      <c r="AW366" s="16" t="s">
        <v>30</v>
      </c>
      <c r="AX366" s="16" t="s">
        <v>73</v>
      </c>
      <c r="AY366" s="233" t="s">
        <v>125</v>
      </c>
    </row>
    <row r="367" s="13" customFormat="1">
      <c r="A367" s="13"/>
      <c r="B367" s="198"/>
      <c r="C367" s="13"/>
      <c r="D367" s="199" t="s">
        <v>134</v>
      </c>
      <c r="E367" s="200" t="s">
        <v>1</v>
      </c>
      <c r="F367" s="201" t="s">
        <v>463</v>
      </c>
      <c r="G367" s="13"/>
      <c r="H367" s="200" t="s">
        <v>1</v>
      </c>
      <c r="I367" s="202"/>
      <c r="J367" s="13"/>
      <c r="K367" s="13"/>
      <c r="L367" s="198"/>
      <c r="M367" s="203"/>
      <c r="N367" s="204"/>
      <c r="O367" s="204"/>
      <c r="P367" s="204"/>
      <c r="Q367" s="204"/>
      <c r="R367" s="204"/>
      <c r="S367" s="204"/>
      <c r="T367" s="20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00" t="s">
        <v>134</v>
      </c>
      <c r="AU367" s="200" t="s">
        <v>83</v>
      </c>
      <c r="AV367" s="13" t="s">
        <v>81</v>
      </c>
      <c r="AW367" s="13" t="s">
        <v>30</v>
      </c>
      <c r="AX367" s="13" t="s">
        <v>73</v>
      </c>
      <c r="AY367" s="200" t="s">
        <v>125</v>
      </c>
    </row>
    <row r="368" s="13" customFormat="1">
      <c r="A368" s="13"/>
      <c r="B368" s="198"/>
      <c r="C368" s="13"/>
      <c r="D368" s="199" t="s">
        <v>134</v>
      </c>
      <c r="E368" s="200" t="s">
        <v>1</v>
      </c>
      <c r="F368" s="201" t="s">
        <v>379</v>
      </c>
      <c r="G368" s="13"/>
      <c r="H368" s="200" t="s">
        <v>1</v>
      </c>
      <c r="I368" s="202"/>
      <c r="J368" s="13"/>
      <c r="K368" s="13"/>
      <c r="L368" s="198"/>
      <c r="M368" s="203"/>
      <c r="N368" s="204"/>
      <c r="O368" s="204"/>
      <c r="P368" s="204"/>
      <c r="Q368" s="204"/>
      <c r="R368" s="204"/>
      <c r="S368" s="204"/>
      <c r="T368" s="20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00" t="s">
        <v>134</v>
      </c>
      <c r="AU368" s="200" t="s">
        <v>83</v>
      </c>
      <c r="AV368" s="13" t="s">
        <v>81</v>
      </c>
      <c r="AW368" s="13" t="s">
        <v>30</v>
      </c>
      <c r="AX368" s="13" t="s">
        <v>73</v>
      </c>
      <c r="AY368" s="200" t="s">
        <v>125</v>
      </c>
    </row>
    <row r="369" s="13" customFormat="1">
      <c r="A369" s="13"/>
      <c r="B369" s="198"/>
      <c r="C369" s="13"/>
      <c r="D369" s="199" t="s">
        <v>134</v>
      </c>
      <c r="E369" s="200" t="s">
        <v>1</v>
      </c>
      <c r="F369" s="201" t="s">
        <v>380</v>
      </c>
      <c r="G369" s="13"/>
      <c r="H369" s="200" t="s">
        <v>1</v>
      </c>
      <c r="I369" s="202"/>
      <c r="J369" s="13"/>
      <c r="K369" s="13"/>
      <c r="L369" s="198"/>
      <c r="M369" s="203"/>
      <c r="N369" s="204"/>
      <c r="O369" s="204"/>
      <c r="P369" s="204"/>
      <c r="Q369" s="204"/>
      <c r="R369" s="204"/>
      <c r="S369" s="204"/>
      <c r="T369" s="20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00" t="s">
        <v>134</v>
      </c>
      <c r="AU369" s="200" t="s">
        <v>83</v>
      </c>
      <c r="AV369" s="13" t="s">
        <v>81</v>
      </c>
      <c r="AW369" s="13" t="s">
        <v>30</v>
      </c>
      <c r="AX369" s="13" t="s">
        <v>73</v>
      </c>
      <c r="AY369" s="200" t="s">
        <v>125</v>
      </c>
    </row>
    <row r="370" s="14" customFormat="1">
      <c r="A370" s="14"/>
      <c r="B370" s="206"/>
      <c r="C370" s="14"/>
      <c r="D370" s="199" t="s">
        <v>134</v>
      </c>
      <c r="E370" s="207" t="s">
        <v>1</v>
      </c>
      <c r="F370" s="208" t="s">
        <v>464</v>
      </c>
      <c r="G370" s="14"/>
      <c r="H370" s="209">
        <v>92.932000000000002</v>
      </c>
      <c r="I370" s="210"/>
      <c r="J370" s="14"/>
      <c r="K370" s="14"/>
      <c r="L370" s="206"/>
      <c r="M370" s="211"/>
      <c r="N370" s="212"/>
      <c r="O370" s="212"/>
      <c r="P370" s="212"/>
      <c r="Q370" s="212"/>
      <c r="R370" s="212"/>
      <c r="S370" s="212"/>
      <c r="T370" s="21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07" t="s">
        <v>134</v>
      </c>
      <c r="AU370" s="207" t="s">
        <v>83</v>
      </c>
      <c r="AV370" s="14" t="s">
        <v>83</v>
      </c>
      <c r="AW370" s="14" t="s">
        <v>30</v>
      </c>
      <c r="AX370" s="14" t="s">
        <v>73</v>
      </c>
      <c r="AY370" s="207" t="s">
        <v>125</v>
      </c>
    </row>
    <row r="371" s="14" customFormat="1">
      <c r="A371" s="14"/>
      <c r="B371" s="206"/>
      <c r="C371" s="14"/>
      <c r="D371" s="199" t="s">
        <v>134</v>
      </c>
      <c r="E371" s="207" t="s">
        <v>1</v>
      </c>
      <c r="F371" s="208" t="s">
        <v>465</v>
      </c>
      <c r="G371" s="14"/>
      <c r="H371" s="209">
        <v>54.923000000000002</v>
      </c>
      <c r="I371" s="210"/>
      <c r="J371" s="14"/>
      <c r="K371" s="14"/>
      <c r="L371" s="206"/>
      <c r="M371" s="211"/>
      <c r="N371" s="212"/>
      <c r="O371" s="212"/>
      <c r="P371" s="212"/>
      <c r="Q371" s="212"/>
      <c r="R371" s="212"/>
      <c r="S371" s="212"/>
      <c r="T371" s="21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07" t="s">
        <v>134</v>
      </c>
      <c r="AU371" s="207" t="s">
        <v>83</v>
      </c>
      <c r="AV371" s="14" t="s">
        <v>83</v>
      </c>
      <c r="AW371" s="14" t="s">
        <v>30</v>
      </c>
      <c r="AX371" s="14" t="s">
        <v>73</v>
      </c>
      <c r="AY371" s="207" t="s">
        <v>125</v>
      </c>
    </row>
    <row r="372" s="13" customFormat="1">
      <c r="A372" s="13"/>
      <c r="B372" s="198"/>
      <c r="C372" s="13"/>
      <c r="D372" s="199" t="s">
        <v>134</v>
      </c>
      <c r="E372" s="200" t="s">
        <v>1</v>
      </c>
      <c r="F372" s="201" t="s">
        <v>383</v>
      </c>
      <c r="G372" s="13"/>
      <c r="H372" s="200" t="s">
        <v>1</v>
      </c>
      <c r="I372" s="202"/>
      <c r="J372" s="13"/>
      <c r="K372" s="13"/>
      <c r="L372" s="198"/>
      <c r="M372" s="203"/>
      <c r="N372" s="204"/>
      <c r="O372" s="204"/>
      <c r="P372" s="204"/>
      <c r="Q372" s="204"/>
      <c r="R372" s="204"/>
      <c r="S372" s="204"/>
      <c r="T372" s="20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00" t="s">
        <v>134</v>
      </c>
      <c r="AU372" s="200" t="s">
        <v>83</v>
      </c>
      <c r="AV372" s="13" t="s">
        <v>81</v>
      </c>
      <c r="AW372" s="13" t="s">
        <v>30</v>
      </c>
      <c r="AX372" s="13" t="s">
        <v>73</v>
      </c>
      <c r="AY372" s="200" t="s">
        <v>125</v>
      </c>
    </row>
    <row r="373" s="14" customFormat="1">
      <c r="A373" s="14"/>
      <c r="B373" s="206"/>
      <c r="C373" s="14"/>
      <c r="D373" s="199" t="s">
        <v>134</v>
      </c>
      <c r="E373" s="207" t="s">
        <v>1</v>
      </c>
      <c r="F373" s="208" t="s">
        <v>466</v>
      </c>
      <c r="G373" s="14"/>
      <c r="H373" s="209">
        <v>50.213999999999999</v>
      </c>
      <c r="I373" s="210"/>
      <c r="J373" s="14"/>
      <c r="K373" s="14"/>
      <c r="L373" s="206"/>
      <c r="M373" s="211"/>
      <c r="N373" s="212"/>
      <c r="O373" s="212"/>
      <c r="P373" s="212"/>
      <c r="Q373" s="212"/>
      <c r="R373" s="212"/>
      <c r="S373" s="212"/>
      <c r="T373" s="21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07" t="s">
        <v>134</v>
      </c>
      <c r="AU373" s="207" t="s">
        <v>83</v>
      </c>
      <c r="AV373" s="14" t="s">
        <v>83</v>
      </c>
      <c r="AW373" s="14" t="s">
        <v>30</v>
      </c>
      <c r="AX373" s="14" t="s">
        <v>73</v>
      </c>
      <c r="AY373" s="207" t="s">
        <v>125</v>
      </c>
    </row>
    <row r="374" s="13" customFormat="1">
      <c r="A374" s="13"/>
      <c r="B374" s="198"/>
      <c r="C374" s="13"/>
      <c r="D374" s="199" t="s">
        <v>134</v>
      </c>
      <c r="E374" s="200" t="s">
        <v>1</v>
      </c>
      <c r="F374" s="201" t="s">
        <v>385</v>
      </c>
      <c r="G374" s="13"/>
      <c r="H374" s="200" t="s">
        <v>1</v>
      </c>
      <c r="I374" s="202"/>
      <c r="J374" s="13"/>
      <c r="K374" s="13"/>
      <c r="L374" s="198"/>
      <c r="M374" s="203"/>
      <c r="N374" s="204"/>
      <c r="O374" s="204"/>
      <c r="P374" s="204"/>
      <c r="Q374" s="204"/>
      <c r="R374" s="204"/>
      <c r="S374" s="204"/>
      <c r="T374" s="20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00" t="s">
        <v>134</v>
      </c>
      <c r="AU374" s="200" t="s">
        <v>83</v>
      </c>
      <c r="AV374" s="13" t="s">
        <v>81</v>
      </c>
      <c r="AW374" s="13" t="s">
        <v>30</v>
      </c>
      <c r="AX374" s="13" t="s">
        <v>73</v>
      </c>
      <c r="AY374" s="200" t="s">
        <v>125</v>
      </c>
    </row>
    <row r="375" s="14" customFormat="1">
      <c r="A375" s="14"/>
      <c r="B375" s="206"/>
      <c r="C375" s="14"/>
      <c r="D375" s="199" t="s">
        <v>134</v>
      </c>
      <c r="E375" s="207" t="s">
        <v>1</v>
      </c>
      <c r="F375" s="208" t="s">
        <v>467</v>
      </c>
      <c r="G375" s="14"/>
      <c r="H375" s="209">
        <v>64.125</v>
      </c>
      <c r="I375" s="210"/>
      <c r="J375" s="14"/>
      <c r="K375" s="14"/>
      <c r="L375" s="206"/>
      <c r="M375" s="211"/>
      <c r="N375" s="212"/>
      <c r="O375" s="212"/>
      <c r="P375" s="212"/>
      <c r="Q375" s="212"/>
      <c r="R375" s="212"/>
      <c r="S375" s="212"/>
      <c r="T375" s="21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07" t="s">
        <v>134</v>
      </c>
      <c r="AU375" s="207" t="s">
        <v>83</v>
      </c>
      <c r="AV375" s="14" t="s">
        <v>83</v>
      </c>
      <c r="AW375" s="14" t="s">
        <v>30</v>
      </c>
      <c r="AX375" s="14" t="s">
        <v>73</v>
      </c>
      <c r="AY375" s="207" t="s">
        <v>125</v>
      </c>
    </row>
    <row r="376" s="13" customFormat="1">
      <c r="A376" s="13"/>
      <c r="B376" s="198"/>
      <c r="C376" s="13"/>
      <c r="D376" s="199" t="s">
        <v>134</v>
      </c>
      <c r="E376" s="200" t="s">
        <v>1</v>
      </c>
      <c r="F376" s="201" t="s">
        <v>387</v>
      </c>
      <c r="G376" s="13"/>
      <c r="H376" s="200" t="s">
        <v>1</v>
      </c>
      <c r="I376" s="202"/>
      <c r="J376" s="13"/>
      <c r="K376" s="13"/>
      <c r="L376" s="198"/>
      <c r="M376" s="203"/>
      <c r="N376" s="204"/>
      <c r="O376" s="204"/>
      <c r="P376" s="204"/>
      <c r="Q376" s="204"/>
      <c r="R376" s="204"/>
      <c r="S376" s="204"/>
      <c r="T376" s="20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00" t="s">
        <v>134</v>
      </c>
      <c r="AU376" s="200" t="s">
        <v>83</v>
      </c>
      <c r="AV376" s="13" t="s">
        <v>81</v>
      </c>
      <c r="AW376" s="13" t="s">
        <v>30</v>
      </c>
      <c r="AX376" s="13" t="s">
        <v>73</v>
      </c>
      <c r="AY376" s="200" t="s">
        <v>125</v>
      </c>
    </row>
    <row r="377" s="14" customFormat="1">
      <c r="A377" s="14"/>
      <c r="B377" s="206"/>
      <c r="C377" s="14"/>
      <c r="D377" s="199" t="s">
        <v>134</v>
      </c>
      <c r="E377" s="207" t="s">
        <v>1</v>
      </c>
      <c r="F377" s="208" t="s">
        <v>467</v>
      </c>
      <c r="G377" s="14"/>
      <c r="H377" s="209">
        <v>64.125</v>
      </c>
      <c r="I377" s="210"/>
      <c r="J377" s="14"/>
      <c r="K377" s="14"/>
      <c r="L377" s="206"/>
      <c r="M377" s="211"/>
      <c r="N377" s="212"/>
      <c r="O377" s="212"/>
      <c r="P377" s="212"/>
      <c r="Q377" s="212"/>
      <c r="R377" s="212"/>
      <c r="S377" s="212"/>
      <c r="T377" s="21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07" t="s">
        <v>134</v>
      </c>
      <c r="AU377" s="207" t="s">
        <v>83</v>
      </c>
      <c r="AV377" s="14" t="s">
        <v>83</v>
      </c>
      <c r="AW377" s="14" t="s">
        <v>30</v>
      </c>
      <c r="AX377" s="14" t="s">
        <v>73</v>
      </c>
      <c r="AY377" s="207" t="s">
        <v>125</v>
      </c>
    </row>
    <row r="378" s="13" customFormat="1">
      <c r="A378" s="13"/>
      <c r="B378" s="198"/>
      <c r="C378" s="13"/>
      <c r="D378" s="199" t="s">
        <v>134</v>
      </c>
      <c r="E378" s="200" t="s">
        <v>1</v>
      </c>
      <c r="F378" s="201" t="s">
        <v>388</v>
      </c>
      <c r="G378" s="13"/>
      <c r="H378" s="200" t="s">
        <v>1</v>
      </c>
      <c r="I378" s="202"/>
      <c r="J378" s="13"/>
      <c r="K378" s="13"/>
      <c r="L378" s="198"/>
      <c r="M378" s="203"/>
      <c r="N378" s="204"/>
      <c r="O378" s="204"/>
      <c r="P378" s="204"/>
      <c r="Q378" s="204"/>
      <c r="R378" s="204"/>
      <c r="S378" s="204"/>
      <c r="T378" s="20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00" t="s">
        <v>134</v>
      </c>
      <c r="AU378" s="200" t="s">
        <v>83</v>
      </c>
      <c r="AV378" s="13" t="s">
        <v>81</v>
      </c>
      <c r="AW378" s="13" t="s">
        <v>30</v>
      </c>
      <c r="AX378" s="13" t="s">
        <v>73</v>
      </c>
      <c r="AY378" s="200" t="s">
        <v>125</v>
      </c>
    </row>
    <row r="379" s="14" customFormat="1">
      <c r="A379" s="14"/>
      <c r="B379" s="206"/>
      <c r="C379" s="14"/>
      <c r="D379" s="199" t="s">
        <v>134</v>
      </c>
      <c r="E379" s="207" t="s">
        <v>1</v>
      </c>
      <c r="F379" s="208" t="s">
        <v>468</v>
      </c>
      <c r="G379" s="14"/>
      <c r="H379" s="209">
        <v>24.530000000000001</v>
      </c>
      <c r="I379" s="210"/>
      <c r="J379" s="14"/>
      <c r="K379" s="14"/>
      <c r="L379" s="206"/>
      <c r="M379" s="211"/>
      <c r="N379" s="212"/>
      <c r="O379" s="212"/>
      <c r="P379" s="212"/>
      <c r="Q379" s="212"/>
      <c r="R379" s="212"/>
      <c r="S379" s="212"/>
      <c r="T379" s="21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07" t="s">
        <v>134</v>
      </c>
      <c r="AU379" s="207" t="s">
        <v>83</v>
      </c>
      <c r="AV379" s="14" t="s">
        <v>83</v>
      </c>
      <c r="AW379" s="14" t="s">
        <v>30</v>
      </c>
      <c r="AX379" s="14" t="s">
        <v>73</v>
      </c>
      <c r="AY379" s="207" t="s">
        <v>125</v>
      </c>
    </row>
    <row r="380" s="13" customFormat="1">
      <c r="A380" s="13"/>
      <c r="B380" s="198"/>
      <c r="C380" s="13"/>
      <c r="D380" s="199" t="s">
        <v>134</v>
      </c>
      <c r="E380" s="200" t="s">
        <v>1</v>
      </c>
      <c r="F380" s="201" t="s">
        <v>390</v>
      </c>
      <c r="G380" s="13"/>
      <c r="H380" s="200" t="s">
        <v>1</v>
      </c>
      <c r="I380" s="202"/>
      <c r="J380" s="13"/>
      <c r="K380" s="13"/>
      <c r="L380" s="198"/>
      <c r="M380" s="203"/>
      <c r="N380" s="204"/>
      <c r="O380" s="204"/>
      <c r="P380" s="204"/>
      <c r="Q380" s="204"/>
      <c r="R380" s="204"/>
      <c r="S380" s="204"/>
      <c r="T380" s="20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00" t="s">
        <v>134</v>
      </c>
      <c r="AU380" s="200" t="s">
        <v>83</v>
      </c>
      <c r="AV380" s="13" t="s">
        <v>81</v>
      </c>
      <c r="AW380" s="13" t="s">
        <v>30</v>
      </c>
      <c r="AX380" s="13" t="s">
        <v>73</v>
      </c>
      <c r="AY380" s="200" t="s">
        <v>125</v>
      </c>
    </row>
    <row r="381" s="14" customFormat="1">
      <c r="A381" s="14"/>
      <c r="B381" s="206"/>
      <c r="C381" s="14"/>
      <c r="D381" s="199" t="s">
        <v>134</v>
      </c>
      <c r="E381" s="207" t="s">
        <v>1</v>
      </c>
      <c r="F381" s="208" t="s">
        <v>468</v>
      </c>
      <c r="G381" s="14"/>
      <c r="H381" s="209">
        <v>24.530000000000001</v>
      </c>
      <c r="I381" s="210"/>
      <c r="J381" s="14"/>
      <c r="K381" s="14"/>
      <c r="L381" s="206"/>
      <c r="M381" s="211"/>
      <c r="N381" s="212"/>
      <c r="O381" s="212"/>
      <c r="P381" s="212"/>
      <c r="Q381" s="212"/>
      <c r="R381" s="212"/>
      <c r="S381" s="212"/>
      <c r="T381" s="21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07" t="s">
        <v>134</v>
      </c>
      <c r="AU381" s="207" t="s">
        <v>83</v>
      </c>
      <c r="AV381" s="14" t="s">
        <v>83</v>
      </c>
      <c r="AW381" s="14" t="s">
        <v>30</v>
      </c>
      <c r="AX381" s="14" t="s">
        <v>73</v>
      </c>
      <c r="AY381" s="207" t="s">
        <v>125</v>
      </c>
    </row>
    <row r="382" s="13" customFormat="1">
      <c r="A382" s="13"/>
      <c r="B382" s="198"/>
      <c r="C382" s="13"/>
      <c r="D382" s="199" t="s">
        <v>134</v>
      </c>
      <c r="E382" s="200" t="s">
        <v>1</v>
      </c>
      <c r="F382" s="201" t="s">
        <v>391</v>
      </c>
      <c r="G382" s="13"/>
      <c r="H382" s="200" t="s">
        <v>1</v>
      </c>
      <c r="I382" s="202"/>
      <c r="J382" s="13"/>
      <c r="K382" s="13"/>
      <c r="L382" s="198"/>
      <c r="M382" s="203"/>
      <c r="N382" s="204"/>
      <c r="O382" s="204"/>
      <c r="P382" s="204"/>
      <c r="Q382" s="204"/>
      <c r="R382" s="204"/>
      <c r="S382" s="204"/>
      <c r="T382" s="20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00" t="s">
        <v>134</v>
      </c>
      <c r="AU382" s="200" t="s">
        <v>83</v>
      </c>
      <c r="AV382" s="13" t="s">
        <v>81</v>
      </c>
      <c r="AW382" s="13" t="s">
        <v>30</v>
      </c>
      <c r="AX382" s="13" t="s">
        <v>73</v>
      </c>
      <c r="AY382" s="200" t="s">
        <v>125</v>
      </c>
    </row>
    <row r="383" s="14" customFormat="1">
      <c r="A383" s="14"/>
      <c r="B383" s="206"/>
      <c r="C383" s="14"/>
      <c r="D383" s="199" t="s">
        <v>134</v>
      </c>
      <c r="E383" s="207" t="s">
        <v>1</v>
      </c>
      <c r="F383" s="208" t="s">
        <v>469</v>
      </c>
      <c r="G383" s="14"/>
      <c r="H383" s="209">
        <v>203.53100000000001</v>
      </c>
      <c r="I383" s="210"/>
      <c r="J383" s="14"/>
      <c r="K383" s="14"/>
      <c r="L383" s="206"/>
      <c r="M383" s="211"/>
      <c r="N383" s="212"/>
      <c r="O383" s="212"/>
      <c r="P383" s="212"/>
      <c r="Q383" s="212"/>
      <c r="R383" s="212"/>
      <c r="S383" s="212"/>
      <c r="T383" s="21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07" t="s">
        <v>134</v>
      </c>
      <c r="AU383" s="207" t="s">
        <v>83</v>
      </c>
      <c r="AV383" s="14" t="s">
        <v>83</v>
      </c>
      <c r="AW383" s="14" t="s">
        <v>30</v>
      </c>
      <c r="AX383" s="14" t="s">
        <v>73</v>
      </c>
      <c r="AY383" s="207" t="s">
        <v>125</v>
      </c>
    </row>
    <row r="384" s="13" customFormat="1">
      <c r="A384" s="13"/>
      <c r="B384" s="198"/>
      <c r="C384" s="13"/>
      <c r="D384" s="199" t="s">
        <v>134</v>
      </c>
      <c r="E384" s="200" t="s">
        <v>1</v>
      </c>
      <c r="F384" s="201" t="s">
        <v>393</v>
      </c>
      <c r="G384" s="13"/>
      <c r="H384" s="200" t="s">
        <v>1</v>
      </c>
      <c r="I384" s="202"/>
      <c r="J384" s="13"/>
      <c r="K384" s="13"/>
      <c r="L384" s="198"/>
      <c r="M384" s="203"/>
      <c r="N384" s="204"/>
      <c r="O384" s="204"/>
      <c r="P384" s="204"/>
      <c r="Q384" s="204"/>
      <c r="R384" s="204"/>
      <c r="S384" s="204"/>
      <c r="T384" s="20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00" t="s">
        <v>134</v>
      </c>
      <c r="AU384" s="200" t="s">
        <v>83</v>
      </c>
      <c r="AV384" s="13" t="s">
        <v>81</v>
      </c>
      <c r="AW384" s="13" t="s">
        <v>30</v>
      </c>
      <c r="AX384" s="13" t="s">
        <v>73</v>
      </c>
      <c r="AY384" s="200" t="s">
        <v>125</v>
      </c>
    </row>
    <row r="385" s="14" customFormat="1">
      <c r="A385" s="14"/>
      <c r="B385" s="206"/>
      <c r="C385" s="14"/>
      <c r="D385" s="199" t="s">
        <v>134</v>
      </c>
      <c r="E385" s="207" t="s">
        <v>1</v>
      </c>
      <c r="F385" s="208" t="s">
        <v>470</v>
      </c>
      <c r="G385" s="14"/>
      <c r="H385" s="209">
        <v>33.183999999999997</v>
      </c>
      <c r="I385" s="210"/>
      <c r="J385" s="14"/>
      <c r="K385" s="14"/>
      <c r="L385" s="206"/>
      <c r="M385" s="211"/>
      <c r="N385" s="212"/>
      <c r="O385" s="212"/>
      <c r="P385" s="212"/>
      <c r="Q385" s="212"/>
      <c r="R385" s="212"/>
      <c r="S385" s="212"/>
      <c r="T385" s="21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07" t="s">
        <v>134</v>
      </c>
      <c r="AU385" s="207" t="s">
        <v>83</v>
      </c>
      <c r="AV385" s="14" t="s">
        <v>83</v>
      </c>
      <c r="AW385" s="14" t="s">
        <v>30</v>
      </c>
      <c r="AX385" s="14" t="s">
        <v>73</v>
      </c>
      <c r="AY385" s="207" t="s">
        <v>125</v>
      </c>
    </row>
    <row r="386" s="13" customFormat="1">
      <c r="A386" s="13"/>
      <c r="B386" s="198"/>
      <c r="C386" s="13"/>
      <c r="D386" s="199" t="s">
        <v>134</v>
      </c>
      <c r="E386" s="200" t="s">
        <v>1</v>
      </c>
      <c r="F386" s="201" t="s">
        <v>395</v>
      </c>
      <c r="G386" s="13"/>
      <c r="H386" s="200" t="s">
        <v>1</v>
      </c>
      <c r="I386" s="202"/>
      <c r="J386" s="13"/>
      <c r="K386" s="13"/>
      <c r="L386" s="198"/>
      <c r="M386" s="203"/>
      <c r="N386" s="204"/>
      <c r="O386" s="204"/>
      <c r="P386" s="204"/>
      <c r="Q386" s="204"/>
      <c r="R386" s="204"/>
      <c r="S386" s="204"/>
      <c r="T386" s="20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00" t="s">
        <v>134</v>
      </c>
      <c r="AU386" s="200" t="s">
        <v>83</v>
      </c>
      <c r="AV386" s="13" t="s">
        <v>81</v>
      </c>
      <c r="AW386" s="13" t="s">
        <v>30</v>
      </c>
      <c r="AX386" s="13" t="s">
        <v>73</v>
      </c>
      <c r="AY386" s="200" t="s">
        <v>125</v>
      </c>
    </row>
    <row r="387" s="14" customFormat="1">
      <c r="A387" s="14"/>
      <c r="B387" s="206"/>
      <c r="C387" s="14"/>
      <c r="D387" s="199" t="s">
        <v>134</v>
      </c>
      <c r="E387" s="207" t="s">
        <v>1</v>
      </c>
      <c r="F387" s="208" t="s">
        <v>471</v>
      </c>
      <c r="G387" s="14"/>
      <c r="H387" s="209">
        <v>15.012000000000001</v>
      </c>
      <c r="I387" s="210"/>
      <c r="J387" s="14"/>
      <c r="K387" s="14"/>
      <c r="L387" s="206"/>
      <c r="M387" s="211"/>
      <c r="N387" s="212"/>
      <c r="O387" s="212"/>
      <c r="P387" s="212"/>
      <c r="Q387" s="212"/>
      <c r="R387" s="212"/>
      <c r="S387" s="212"/>
      <c r="T387" s="21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07" t="s">
        <v>134</v>
      </c>
      <c r="AU387" s="207" t="s">
        <v>83</v>
      </c>
      <c r="AV387" s="14" t="s">
        <v>83</v>
      </c>
      <c r="AW387" s="14" t="s">
        <v>30</v>
      </c>
      <c r="AX387" s="14" t="s">
        <v>73</v>
      </c>
      <c r="AY387" s="207" t="s">
        <v>125</v>
      </c>
    </row>
    <row r="388" s="13" customFormat="1">
      <c r="A388" s="13"/>
      <c r="B388" s="198"/>
      <c r="C388" s="13"/>
      <c r="D388" s="199" t="s">
        <v>134</v>
      </c>
      <c r="E388" s="200" t="s">
        <v>1</v>
      </c>
      <c r="F388" s="201" t="s">
        <v>397</v>
      </c>
      <c r="G388" s="13"/>
      <c r="H388" s="200" t="s">
        <v>1</v>
      </c>
      <c r="I388" s="202"/>
      <c r="J388" s="13"/>
      <c r="K388" s="13"/>
      <c r="L388" s="198"/>
      <c r="M388" s="203"/>
      <c r="N388" s="204"/>
      <c r="O388" s="204"/>
      <c r="P388" s="204"/>
      <c r="Q388" s="204"/>
      <c r="R388" s="204"/>
      <c r="S388" s="204"/>
      <c r="T388" s="205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00" t="s">
        <v>134</v>
      </c>
      <c r="AU388" s="200" t="s">
        <v>83</v>
      </c>
      <c r="AV388" s="13" t="s">
        <v>81</v>
      </c>
      <c r="AW388" s="13" t="s">
        <v>30</v>
      </c>
      <c r="AX388" s="13" t="s">
        <v>73</v>
      </c>
      <c r="AY388" s="200" t="s">
        <v>125</v>
      </c>
    </row>
    <row r="389" s="14" customFormat="1">
      <c r="A389" s="14"/>
      <c r="B389" s="206"/>
      <c r="C389" s="14"/>
      <c r="D389" s="199" t="s">
        <v>134</v>
      </c>
      <c r="E389" s="207" t="s">
        <v>1</v>
      </c>
      <c r="F389" s="208" t="s">
        <v>472</v>
      </c>
      <c r="G389" s="14"/>
      <c r="H389" s="209">
        <v>24.585999999999999</v>
      </c>
      <c r="I389" s="210"/>
      <c r="J389" s="14"/>
      <c r="K389" s="14"/>
      <c r="L389" s="206"/>
      <c r="M389" s="211"/>
      <c r="N389" s="212"/>
      <c r="O389" s="212"/>
      <c r="P389" s="212"/>
      <c r="Q389" s="212"/>
      <c r="R389" s="212"/>
      <c r="S389" s="212"/>
      <c r="T389" s="21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07" t="s">
        <v>134</v>
      </c>
      <c r="AU389" s="207" t="s">
        <v>83</v>
      </c>
      <c r="AV389" s="14" t="s">
        <v>83</v>
      </c>
      <c r="AW389" s="14" t="s">
        <v>30</v>
      </c>
      <c r="AX389" s="14" t="s">
        <v>73</v>
      </c>
      <c r="AY389" s="207" t="s">
        <v>125</v>
      </c>
    </row>
    <row r="390" s="13" customFormat="1">
      <c r="A390" s="13"/>
      <c r="B390" s="198"/>
      <c r="C390" s="13"/>
      <c r="D390" s="199" t="s">
        <v>134</v>
      </c>
      <c r="E390" s="200" t="s">
        <v>1</v>
      </c>
      <c r="F390" s="201" t="s">
        <v>399</v>
      </c>
      <c r="G390" s="13"/>
      <c r="H390" s="200" t="s">
        <v>1</v>
      </c>
      <c r="I390" s="202"/>
      <c r="J390" s="13"/>
      <c r="K390" s="13"/>
      <c r="L390" s="198"/>
      <c r="M390" s="203"/>
      <c r="N390" s="204"/>
      <c r="O390" s="204"/>
      <c r="P390" s="204"/>
      <c r="Q390" s="204"/>
      <c r="R390" s="204"/>
      <c r="S390" s="204"/>
      <c r="T390" s="20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00" t="s">
        <v>134</v>
      </c>
      <c r="AU390" s="200" t="s">
        <v>83</v>
      </c>
      <c r="AV390" s="13" t="s">
        <v>81</v>
      </c>
      <c r="AW390" s="13" t="s">
        <v>30</v>
      </c>
      <c r="AX390" s="13" t="s">
        <v>73</v>
      </c>
      <c r="AY390" s="200" t="s">
        <v>125</v>
      </c>
    </row>
    <row r="391" s="14" customFormat="1">
      <c r="A391" s="14"/>
      <c r="B391" s="206"/>
      <c r="C391" s="14"/>
      <c r="D391" s="199" t="s">
        <v>134</v>
      </c>
      <c r="E391" s="207" t="s">
        <v>1</v>
      </c>
      <c r="F391" s="208" t="s">
        <v>473</v>
      </c>
      <c r="G391" s="14"/>
      <c r="H391" s="209">
        <v>9.109</v>
      </c>
      <c r="I391" s="210"/>
      <c r="J391" s="14"/>
      <c r="K391" s="14"/>
      <c r="L391" s="206"/>
      <c r="M391" s="211"/>
      <c r="N391" s="212"/>
      <c r="O391" s="212"/>
      <c r="P391" s="212"/>
      <c r="Q391" s="212"/>
      <c r="R391" s="212"/>
      <c r="S391" s="212"/>
      <c r="T391" s="213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07" t="s">
        <v>134</v>
      </c>
      <c r="AU391" s="207" t="s">
        <v>83</v>
      </c>
      <c r="AV391" s="14" t="s">
        <v>83</v>
      </c>
      <c r="AW391" s="14" t="s">
        <v>30</v>
      </c>
      <c r="AX391" s="14" t="s">
        <v>73</v>
      </c>
      <c r="AY391" s="207" t="s">
        <v>125</v>
      </c>
    </row>
    <row r="392" s="13" customFormat="1">
      <c r="A392" s="13"/>
      <c r="B392" s="198"/>
      <c r="C392" s="13"/>
      <c r="D392" s="199" t="s">
        <v>134</v>
      </c>
      <c r="E392" s="200" t="s">
        <v>1</v>
      </c>
      <c r="F392" s="201" t="s">
        <v>401</v>
      </c>
      <c r="G392" s="13"/>
      <c r="H392" s="200" t="s">
        <v>1</v>
      </c>
      <c r="I392" s="202"/>
      <c r="J392" s="13"/>
      <c r="K392" s="13"/>
      <c r="L392" s="198"/>
      <c r="M392" s="203"/>
      <c r="N392" s="204"/>
      <c r="O392" s="204"/>
      <c r="P392" s="204"/>
      <c r="Q392" s="204"/>
      <c r="R392" s="204"/>
      <c r="S392" s="204"/>
      <c r="T392" s="205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00" t="s">
        <v>134</v>
      </c>
      <c r="AU392" s="200" t="s">
        <v>83</v>
      </c>
      <c r="AV392" s="13" t="s">
        <v>81</v>
      </c>
      <c r="AW392" s="13" t="s">
        <v>30</v>
      </c>
      <c r="AX392" s="13" t="s">
        <v>73</v>
      </c>
      <c r="AY392" s="200" t="s">
        <v>125</v>
      </c>
    </row>
    <row r="393" s="14" customFormat="1">
      <c r="A393" s="14"/>
      <c r="B393" s="206"/>
      <c r="C393" s="14"/>
      <c r="D393" s="199" t="s">
        <v>134</v>
      </c>
      <c r="E393" s="207" t="s">
        <v>1</v>
      </c>
      <c r="F393" s="208" t="s">
        <v>474</v>
      </c>
      <c r="G393" s="14"/>
      <c r="H393" s="209">
        <v>12.43</v>
      </c>
      <c r="I393" s="210"/>
      <c r="J393" s="14"/>
      <c r="K393" s="14"/>
      <c r="L393" s="206"/>
      <c r="M393" s="211"/>
      <c r="N393" s="212"/>
      <c r="O393" s="212"/>
      <c r="P393" s="212"/>
      <c r="Q393" s="212"/>
      <c r="R393" s="212"/>
      <c r="S393" s="212"/>
      <c r="T393" s="21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07" t="s">
        <v>134</v>
      </c>
      <c r="AU393" s="207" t="s">
        <v>83</v>
      </c>
      <c r="AV393" s="14" t="s">
        <v>83</v>
      </c>
      <c r="AW393" s="14" t="s">
        <v>30</v>
      </c>
      <c r="AX393" s="14" t="s">
        <v>73</v>
      </c>
      <c r="AY393" s="207" t="s">
        <v>125</v>
      </c>
    </row>
    <row r="394" s="13" customFormat="1">
      <c r="A394" s="13"/>
      <c r="B394" s="198"/>
      <c r="C394" s="13"/>
      <c r="D394" s="199" t="s">
        <v>134</v>
      </c>
      <c r="E394" s="200" t="s">
        <v>1</v>
      </c>
      <c r="F394" s="201" t="s">
        <v>403</v>
      </c>
      <c r="G394" s="13"/>
      <c r="H394" s="200" t="s">
        <v>1</v>
      </c>
      <c r="I394" s="202"/>
      <c r="J394" s="13"/>
      <c r="K394" s="13"/>
      <c r="L394" s="198"/>
      <c r="M394" s="203"/>
      <c r="N394" s="204"/>
      <c r="O394" s="204"/>
      <c r="P394" s="204"/>
      <c r="Q394" s="204"/>
      <c r="R394" s="204"/>
      <c r="S394" s="204"/>
      <c r="T394" s="20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00" t="s">
        <v>134</v>
      </c>
      <c r="AU394" s="200" t="s">
        <v>83</v>
      </c>
      <c r="AV394" s="13" t="s">
        <v>81</v>
      </c>
      <c r="AW394" s="13" t="s">
        <v>30</v>
      </c>
      <c r="AX394" s="13" t="s">
        <v>73</v>
      </c>
      <c r="AY394" s="200" t="s">
        <v>125</v>
      </c>
    </row>
    <row r="395" s="14" customFormat="1">
      <c r="A395" s="14"/>
      <c r="B395" s="206"/>
      <c r="C395" s="14"/>
      <c r="D395" s="199" t="s">
        <v>134</v>
      </c>
      <c r="E395" s="207" t="s">
        <v>1</v>
      </c>
      <c r="F395" s="208" t="s">
        <v>475</v>
      </c>
      <c r="G395" s="14"/>
      <c r="H395" s="209">
        <v>53.049999999999997</v>
      </c>
      <c r="I395" s="210"/>
      <c r="J395" s="14"/>
      <c r="K395" s="14"/>
      <c r="L395" s="206"/>
      <c r="M395" s="211"/>
      <c r="N395" s="212"/>
      <c r="O395" s="212"/>
      <c r="P395" s="212"/>
      <c r="Q395" s="212"/>
      <c r="R395" s="212"/>
      <c r="S395" s="212"/>
      <c r="T395" s="21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07" t="s">
        <v>134</v>
      </c>
      <c r="AU395" s="207" t="s">
        <v>83</v>
      </c>
      <c r="AV395" s="14" t="s">
        <v>83</v>
      </c>
      <c r="AW395" s="14" t="s">
        <v>30</v>
      </c>
      <c r="AX395" s="14" t="s">
        <v>73</v>
      </c>
      <c r="AY395" s="207" t="s">
        <v>125</v>
      </c>
    </row>
    <row r="396" s="13" customFormat="1">
      <c r="A396" s="13"/>
      <c r="B396" s="198"/>
      <c r="C396" s="13"/>
      <c r="D396" s="199" t="s">
        <v>134</v>
      </c>
      <c r="E396" s="200" t="s">
        <v>1</v>
      </c>
      <c r="F396" s="201" t="s">
        <v>405</v>
      </c>
      <c r="G396" s="13"/>
      <c r="H396" s="200" t="s">
        <v>1</v>
      </c>
      <c r="I396" s="202"/>
      <c r="J396" s="13"/>
      <c r="K396" s="13"/>
      <c r="L396" s="198"/>
      <c r="M396" s="203"/>
      <c r="N396" s="204"/>
      <c r="O396" s="204"/>
      <c r="P396" s="204"/>
      <c r="Q396" s="204"/>
      <c r="R396" s="204"/>
      <c r="S396" s="204"/>
      <c r="T396" s="205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00" t="s">
        <v>134</v>
      </c>
      <c r="AU396" s="200" t="s">
        <v>83</v>
      </c>
      <c r="AV396" s="13" t="s">
        <v>81</v>
      </c>
      <c r="AW396" s="13" t="s">
        <v>30</v>
      </c>
      <c r="AX396" s="13" t="s">
        <v>73</v>
      </c>
      <c r="AY396" s="200" t="s">
        <v>125</v>
      </c>
    </row>
    <row r="397" s="14" customFormat="1">
      <c r="A397" s="14"/>
      <c r="B397" s="206"/>
      <c r="C397" s="14"/>
      <c r="D397" s="199" t="s">
        <v>134</v>
      </c>
      <c r="E397" s="207" t="s">
        <v>1</v>
      </c>
      <c r="F397" s="208" t="s">
        <v>476</v>
      </c>
      <c r="G397" s="14"/>
      <c r="H397" s="209">
        <v>78.335999999999999</v>
      </c>
      <c r="I397" s="210"/>
      <c r="J397" s="14"/>
      <c r="K397" s="14"/>
      <c r="L397" s="206"/>
      <c r="M397" s="211"/>
      <c r="N397" s="212"/>
      <c r="O397" s="212"/>
      <c r="P397" s="212"/>
      <c r="Q397" s="212"/>
      <c r="R397" s="212"/>
      <c r="S397" s="212"/>
      <c r="T397" s="21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07" t="s">
        <v>134</v>
      </c>
      <c r="AU397" s="207" t="s">
        <v>83</v>
      </c>
      <c r="AV397" s="14" t="s">
        <v>83</v>
      </c>
      <c r="AW397" s="14" t="s">
        <v>30</v>
      </c>
      <c r="AX397" s="14" t="s">
        <v>73</v>
      </c>
      <c r="AY397" s="207" t="s">
        <v>125</v>
      </c>
    </row>
    <row r="398" s="13" customFormat="1">
      <c r="A398" s="13"/>
      <c r="B398" s="198"/>
      <c r="C398" s="13"/>
      <c r="D398" s="199" t="s">
        <v>134</v>
      </c>
      <c r="E398" s="200" t="s">
        <v>1</v>
      </c>
      <c r="F398" s="201" t="s">
        <v>407</v>
      </c>
      <c r="G398" s="13"/>
      <c r="H398" s="200" t="s">
        <v>1</v>
      </c>
      <c r="I398" s="202"/>
      <c r="J398" s="13"/>
      <c r="K398" s="13"/>
      <c r="L398" s="198"/>
      <c r="M398" s="203"/>
      <c r="N398" s="204"/>
      <c r="O398" s="204"/>
      <c r="P398" s="204"/>
      <c r="Q398" s="204"/>
      <c r="R398" s="204"/>
      <c r="S398" s="204"/>
      <c r="T398" s="20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00" t="s">
        <v>134</v>
      </c>
      <c r="AU398" s="200" t="s">
        <v>83</v>
      </c>
      <c r="AV398" s="13" t="s">
        <v>81</v>
      </c>
      <c r="AW398" s="13" t="s">
        <v>30</v>
      </c>
      <c r="AX398" s="13" t="s">
        <v>73</v>
      </c>
      <c r="AY398" s="200" t="s">
        <v>125</v>
      </c>
    </row>
    <row r="399" s="14" customFormat="1">
      <c r="A399" s="14"/>
      <c r="B399" s="206"/>
      <c r="C399" s="14"/>
      <c r="D399" s="199" t="s">
        <v>134</v>
      </c>
      <c r="E399" s="207" t="s">
        <v>1</v>
      </c>
      <c r="F399" s="208" t="s">
        <v>477</v>
      </c>
      <c r="G399" s="14"/>
      <c r="H399" s="209">
        <v>6.7160000000000002</v>
      </c>
      <c r="I399" s="210"/>
      <c r="J399" s="14"/>
      <c r="K399" s="14"/>
      <c r="L399" s="206"/>
      <c r="M399" s="211"/>
      <c r="N399" s="212"/>
      <c r="O399" s="212"/>
      <c r="P399" s="212"/>
      <c r="Q399" s="212"/>
      <c r="R399" s="212"/>
      <c r="S399" s="212"/>
      <c r="T399" s="21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07" t="s">
        <v>134</v>
      </c>
      <c r="AU399" s="207" t="s">
        <v>83</v>
      </c>
      <c r="AV399" s="14" t="s">
        <v>83</v>
      </c>
      <c r="AW399" s="14" t="s">
        <v>30</v>
      </c>
      <c r="AX399" s="14" t="s">
        <v>73</v>
      </c>
      <c r="AY399" s="207" t="s">
        <v>125</v>
      </c>
    </row>
    <row r="400" s="16" customFormat="1">
      <c r="A400" s="16"/>
      <c r="B400" s="232"/>
      <c r="C400" s="16"/>
      <c r="D400" s="199" t="s">
        <v>134</v>
      </c>
      <c r="E400" s="233" t="s">
        <v>1</v>
      </c>
      <c r="F400" s="234" t="s">
        <v>409</v>
      </c>
      <c r="G400" s="16"/>
      <c r="H400" s="235">
        <v>811.33299999999997</v>
      </c>
      <c r="I400" s="236"/>
      <c r="J400" s="16"/>
      <c r="K400" s="16"/>
      <c r="L400" s="232"/>
      <c r="M400" s="237"/>
      <c r="N400" s="238"/>
      <c r="O400" s="238"/>
      <c r="P400" s="238"/>
      <c r="Q400" s="238"/>
      <c r="R400" s="238"/>
      <c r="S400" s="238"/>
      <c r="T400" s="239"/>
      <c r="U400" s="16"/>
      <c r="V400" s="16"/>
      <c r="W400" s="16"/>
      <c r="X400" s="16"/>
      <c r="Y400" s="16"/>
      <c r="Z400" s="16"/>
      <c r="AA400" s="16"/>
      <c r="AB400" s="16"/>
      <c r="AC400" s="16"/>
      <c r="AD400" s="16"/>
      <c r="AE400" s="16"/>
      <c r="AT400" s="233" t="s">
        <v>134</v>
      </c>
      <c r="AU400" s="233" t="s">
        <v>83</v>
      </c>
      <c r="AV400" s="16" t="s">
        <v>144</v>
      </c>
      <c r="AW400" s="16" t="s">
        <v>30</v>
      </c>
      <c r="AX400" s="16" t="s">
        <v>73</v>
      </c>
      <c r="AY400" s="233" t="s">
        <v>125</v>
      </c>
    </row>
    <row r="401" s="13" customFormat="1">
      <c r="A401" s="13"/>
      <c r="B401" s="198"/>
      <c r="C401" s="13"/>
      <c r="D401" s="199" t="s">
        <v>134</v>
      </c>
      <c r="E401" s="200" t="s">
        <v>1</v>
      </c>
      <c r="F401" s="201" t="s">
        <v>410</v>
      </c>
      <c r="G401" s="13"/>
      <c r="H401" s="200" t="s">
        <v>1</v>
      </c>
      <c r="I401" s="202"/>
      <c r="J401" s="13"/>
      <c r="K401" s="13"/>
      <c r="L401" s="198"/>
      <c r="M401" s="203"/>
      <c r="N401" s="204"/>
      <c r="O401" s="204"/>
      <c r="P401" s="204"/>
      <c r="Q401" s="204"/>
      <c r="R401" s="204"/>
      <c r="S401" s="204"/>
      <c r="T401" s="20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00" t="s">
        <v>134</v>
      </c>
      <c r="AU401" s="200" t="s">
        <v>83</v>
      </c>
      <c r="AV401" s="13" t="s">
        <v>81</v>
      </c>
      <c r="AW401" s="13" t="s">
        <v>30</v>
      </c>
      <c r="AX401" s="13" t="s">
        <v>73</v>
      </c>
      <c r="AY401" s="200" t="s">
        <v>125</v>
      </c>
    </row>
    <row r="402" s="13" customFormat="1">
      <c r="A402" s="13"/>
      <c r="B402" s="198"/>
      <c r="C402" s="13"/>
      <c r="D402" s="199" t="s">
        <v>134</v>
      </c>
      <c r="E402" s="200" t="s">
        <v>1</v>
      </c>
      <c r="F402" s="201" t="s">
        <v>411</v>
      </c>
      <c r="G402" s="13"/>
      <c r="H402" s="200" t="s">
        <v>1</v>
      </c>
      <c r="I402" s="202"/>
      <c r="J402" s="13"/>
      <c r="K402" s="13"/>
      <c r="L402" s="198"/>
      <c r="M402" s="203"/>
      <c r="N402" s="204"/>
      <c r="O402" s="204"/>
      <c r="P402" s="204"/>
      <c r="Q402" s="204"/>
      <c r="R402" s="204"/>
      <c r="S402" s="204"/>
      <c r="T402" s="20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00" t="s">
        <v>134</v>
      </c>
      <c r="AU402" s="200" t="s">
        <v>83</v>
      </c>
      <c r="AV402" s="13" t="s">
        <v>81</v>
      </c>
      <c r="AW402" s="13" t="s">
        <v>30</v>
      </c>
      <c r="AX402" s="13" t="s">
        <v>73</v>
      </c>
      <c r="AY402" s="200" t="s">
        <v>125</v>
      </c>
    </row>
    <row r="403" s="14" customFormat="1">
      <c r="A403" s="14"/>
      <c r="B403" s="206"/>
      <c r="C403" s="14"/>
      <c r="D403" s="199" t="s">
        <v>134</v>
      </c>
      <c r="E403" s="207" t="s">
        <v>1</v>
      </c>
      <c r="F403" s="208" t="s">
        <v>478</v>
      </c>
      <c r="G403" s="14"/>
      <c r="H403" s="209">
        <v>106.899</v>
      </c>
      <c r="I403" s="210"/>
      <c r="J403" s="14"/>
      <c r="K403" s="14"/>
      <c r="L403" s="206"/>
      <c r="M403" s="211"/>
      <c r="N403" s="212"/>
      <c r="O403" s="212"/>
      <c r="P403" s="212"/>
      <c r="Q403" s="212"/>
      <c r="R403" s="212"/>
      <c r="S403" s="212"/>
      <c r="T403" s="21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07" t="s">
        <v>134</v>
      </c>
      <c r="AU403" s="207" t="s">
        <v>83</v>
      </c>
      <c r="AV403" s="14" t="s">
        <v>83</v>
      </c>
      <c r="AW403" s="14" t="s">
        <v>30</v>
      </c>
      <c r="AX403" s="14" t="s">
        <v>73</v>
      </c>
      <c r="AY403" s="207" t="s">
        <v>125</v>
      </c>
    </row>
    <row r="404" s="14" customFormat="1">
      <c r="A404" s="14"/>
      <c r="B404" s="206"/>
      <c r="C404" s="14"/>
      <c r="D404" s="199" t="s">
        <v>134</v>
      </c>
      <c r="E404" s="207" t="s">
        <v>1</v>
      </c>
      <c r="F404" s="208" t="s">
        <v>479</v>
      </c>
      <c r="G404" s="14"/>
      <c r="H404" s="209">
        <v>84.480000000000004</v>
      </c>
      <c r="I404" s="210"/>
      <c r="J404" s="14"/>
      <c r="K404" s="14"/>
      <c r="L404" s="206"/>
      <c r="M404" s="211"/>
      <c r="N404" s="212"/>
      <c r="O404" s="212"/>
      <c r="P404" s="212"/>
      <c r="Q404" s="212"/>
      <c r="R404" s="212"/>
      <c r="S404" s="212"/>
      <c r="T404" s="213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07" t="s">
        <v>134</v>
      </c>
      <c r="AU404" s="207" t="s">
        <v>83</v>
      </c>
      <c r="AV404" s="14" t="s">
        <v>83</v>
      </c>
      <c r="AW404" s="14" t="s">
        <v>30</v>
      </c>
      <c r="AX404" s="14" t="s">
        <v>73</v>
      </c>
      <c r="AY404" s="207" t="s">
        <v>125</v>
      </c>
    </row>
    <row r="405" s="13" customFormat="1">
      <c r="A405" s="13"/>
      <c r="B405" s="198"/>
      <c r="C405" s="13"/>
      <c r="D405" s="199" t="s">
        <v>134</v>
      </c>
      <c r="E405" s="200" t="s">
        <v>1</v>
      </c>
      <c r="F405" s="201" t="s">
        <v>414</v>
      </c>
      <c r="G405" s="13"/>
      <c r="H405" s="200" t="s">
        <v>1</v>
      </c>
      <c r="I405" s="202"/>
      <c r="J405" s="13"/>
      <c r="K405" s="13"/>
      <c r="L405" s="198"/>
      <c r="M405" s="203"/>
      <c r="N405" s="204"/>
      <c r="O405" s="204"/>
      <c r="P405" s="204"/>
      <c r="Q405" s="204"/>
      <c r="R405" s="204"/>
      <c r="S405" s="204"/>
      <c r="T405" s="205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00" t="s">
        <v>134</v>
      </c>
      <c r="AU405" s="200" t="s">
        <v>83</v>
      </c>
      <c r="AV405" s="13" t="s">
        <v>81</v>
      </c>
      <c r="AW405" s="13" t="s">
        <v>30</v>
      </c>
      <c r="AX405" s="13" t="s">
        <v>73</v>
      </c>
      <c r="AY405" s="200" t="s">
        <v>125</v>
      </c>
    </row>
    <row r="406" s="14" customFormat="1">
      <c r="A406" s="14"/>
      <c r="B406" s="206"/>
      <c r="C406" s="14"/>
      <c r="D406" s="199" t="s">
        <v>134</v>
      </c>
      <c r="E406" s="207" t="s">
        <v>1</v>
      </c>
      <c r="F406" s="208" t="s">
        <v>480</v>
      </c>
      <c r="G406" s="14"/>
      <c r="H406" s="209">
        <v>59.555</v>
      </c>
      <c r="I406" s="210"/>
      <c r="J406" s="14"/>
      <c r="K406" s="14"/>
      <c r="L406" s="206"/>
      <c r="M406" s="211"/>
      <c r="N406" s="212"/>
      <c r="O406" s="212"/>
      <c r="P406" s="212"/>
      <c r="Q406" s="212"/>
      <c r="R406" s="212"/>
      <c r="S406" s="212"/>
      <c r="T406" s="21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07" t="s">
        <v>134</v>
      </c>
      <c r="AU406" s="207" t="s">
        <v>83</v>
      </c>
      <c r="AV406" s="14" t="s">
        <v>83</v>
      </c>
      <c r="AW406" s="14" t="s">
        <v>30</v>
      </c>
      <c r="AX406" s="14" t="s">
        <v>73</v>
      </c>
      <c r="AY406" s="207" t="s">
        <v>125</v>
      </c>
    </row>
    <row r="407" s="13" customFormat="1">
      <c r="A407" s="13"/>
      <c r="B407" s="198"/>
      <c r="C407" s="13"/>
      <c r="D407" s="199" t="s">
        <v>134</v>
      </c>
      <c r="E407" s="200" t="s">
        <v>1</v>
      </c>
      <c r="F407" s="201" t="s">
        <v>416</v>
      </c>
      <c r="G407" s="13"/>
      <c r="H407" s="200" t="s">
        <v>1</v>
      </c>
      <c r="I407" s="202"/>
      <c r="J407" s="13"/>
      <c r="K407" s="13"/>
      <c r="L407" s="198"/>
      <c r="M407" s="203"/>
      <c r="N407" s="204"/>
      <c r="O407" s="204"/>
      <c r="P407" s="204"/>
      <c r="Q407" s="204"/>
      <c r="R407" s="204"/>
      <c r="S407" s="204"/>
      <c r="T407" s="205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00" t="s">
        <v>134</v>
      </c>
      <c r="AU407" s="200" t="s">
        <v>83</v>
      </c>
      <c r="AV407" s="13" t="s">
        <v>81</v>
      </c>
      <c r="AW407" s="13" t="s">
        <v>30</v>
      </c>
      <c r="AX407" s="13" t="s">
        <v>73</v>
      </c>
      <c r="AY407" s="200" t="s">
        <v>125</v>
      </c>
    </row>
    <row r="408" s="14" customFormat="1">
      <c r="A408" s="14"/>
      <c r="B408" s="206"/>
      <c r="C408" s="14"/>
      <c r="D408" s="199" t="s">
        <v>134</v>
      </c>
      <c r="E408" s="207" t="s">
        <v>1</v>
      </c>
      <c r="F408" s="208" t="s">
        <v>481</v>
      </c>
      <c r="G408" s="14"/>
      <c r="H408" s="209">
        <v>59.719999999999999</v>
      </c>
      <c r="I408" s="210"/>
      <c r="J408" s="14"/>
      <c r="K408" s="14"/>
      <c r="L408" s="206"/>
      <c r="M408" s="211"/>
      <c r="N408" s="212"/>
      <c r="O408" s="212"/>
      <c r="P408" s="212"/>
      <c r="Q408" s="212"/>
      <c r="R408" s="212"/>
      <c r="S408" s="212"/>
      <c r="T408" s="213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07" t="s">
        <v>134</v>
      </c>
      <c r="AU408" s="207" t="s">
        <v>83</v>
      </c>
      <c r="AV408" s="14" t="s">
        <v>83</v>
      </c>
      <c r="AW408" s="14" t="s">
        <v>30</v>
      </c>
      <c r="AX408" s="14" t="s">
        <v>73</v>
      </c>
      <c r="AY408" s="207" t="s">
        <v>125</v>
      </c>
    </row>
    <row r="409" s="13" customFormat="1">
      <c r="A409" s="13"/>
      <c r="B409" s="198"/>
      <c r="C409" s="13"/>
      <c r="D409" s="199" t="s">
        <v>134</v>
      </c>
      <c r="E409" s="200" t="s">
        <v>1</v>
      </c>
      <c r="F409" s="201" t="s">
        <v>418</v>
      </c>
      <c r="G409" s="13"/>
      <c r="H409" s="200" t="s">
        <v>1</v>
      </c>
      <c r="I409" s="202"/>
      <c r="J409" s="13"/>
      <c r="K409" s="13"/>
      <c r="L409" s="198"/>
      <c r="M409" s="203"/>
      <c r="N409" s="204"/>
      <c r="O409" s="204"/>
      <c r="P409" s="204"/>
      <c r="Q409" s="204"/>
      <c r="R409" s="204"/>
      <c r="S409" s="204"/>
      <c r="T409" s="205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00" t="s">
        <v>134</v>
      </c>
      <c r="AU409" s="200" t="s">
        <v>83</v>
      </c>
      <c r="AV409" s="13" t="s">
        <v>81</v>
      </c>
      <c r="AW409" s="13" t="s">
        <v>30</v>
      </c>
      <c r="AX409" s="13" t="s">
        <v>73</v>
      </c>
      <c r="AY409" s="200" t="s">
        <v>125</v>
      </c>
    </row>
    <row r="410" s="14" customFormat="1">
      <c r="A410" s="14"/>
      <c r="B410" s="206"/>
      <c r="C410" s="14"/>
      <c r="D410" s="199" t="s">
        <v>134</v>
      </c>
      <c r="E410" s="207" t="s">
        <v>1</v>
      </c>
      <c r="F410" s="208" t="s">
        <v>481</v>
      </c>
      <c r="G410" s="14"/>
      <c r="H410" s="209">
        <v>59.719999999999999</v>
      </c>
      <c r="I410" s="210"/>
      <c r="J410" s="14"/>
      <c r="K410" s="14"/>
      <c r="L410" s="206"/>
      <c r="M410" s="211"/>
      <c r="N410" s="212"/>
      <c r="O410" s="212"/>
      <c r="P410" s="212"/>
      <c r="Q410" s="212"/>
      <c r="R410" s="212"/>
      <c r="S410" s="212"/>
      <c r="T410" s="213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07" t="s">
        <v>134</v>
      </c>
      <c r="AU410" s="207" t="s">
        <v>83</v>
      </c>
      <c r="AV410" s="14" t="s">
        <v>83</v>
      </c>
      <c r="AW410" s="14" t="s">
        <v>30</v>
      </c>
      <c r="AX410" s="14" t="s">
        <v>73</v>
      </c>
      <c r="AY410" s="207" t="s">
        <v>125</v>
      </c>
    </row>
    <row r="411" s="13" customFormat="1">
      <c r="A411" s="13"/>
      <c r="B411" s="198"/>
      <c r="C411" s="13"/>
      <c r="D411" s="199" t="s">
        <v>134</v>
      </c>
      <c r="E411" s="200" t="s">
        <v>1</v>
      </c>
      <c r="F411" s="201" t="s">
        <v>419</v>
      </c>
      <c r="G411" s="13"/>
      <c r="H411" s="200" t="s">
        <v>1</v>
      </c>
      <c r="I411" s="202"/>
      <c r="J411" s="13"/>
      <c r="K411" s="13"/>
      <c r="L411" s="198"/>
      <c r="M411" s="203"/>
      <c r="N411" s="204"/>
      <c r="O411" s="204"/>
      <c r="P411" s="204"/>
      <c r="Q411" s="204"/>
      <c r="R411" s="204"/>
      <c r="S411" s="204"/>
      <c r="T411" s="205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00" t="s">
        <v>134</v>
      </c>
      <c r="AU411" s="200" t="s">
        <v>83</v>
      </c>
      <c r="AV411" s="13" t="s">
        <v>81</v>
      </c>
      <c r="AW411" s="13" t="s">
        <v>30</v>
      </c>
      <c r="AX411" s="13" t="s">
        <v>73</v>
      </c>
      <c r="AY411" s="200" t="s">
        <v>125</v>
      </c>
    </row>
    <row r="412" s="14" customFormat="1">
      <c r="A412" s="14"/>
      <c r="B412" s="206"/>
      <c r="C412" s="14"/>
      <c r="D412" s="199" t="s">
        <v>134</v>
      </c>
      <c r="E412" s="207" t="s">
        <v>1</v>
      </c>
      <c r="F412" s="208" t="s">
        <v>482</v>
      </c>
      <c r="G412" s="14"/>
      <c r="H412" s="209">
        <v>85.929000000000002</v>
      </c>
      <c r="I412" s="210"/>
      <c r="J412" s="14"/>
      <c r="K412" s="14"/>
      <c r="L412" s="206"/>
      <c r="M412" s="211"/>
      <c r="N412" s="212"/>
      <c r="O412" s="212"/>
      <c r="P412" s="212"/>
      <c r="Q412" s="212"/>
      <c r="R412" s="212"/>
      <c r="S412" s="212"/>
      <c r="T412" s="21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07" t="s">
        <v>134</v>
      </c>
      <c r="AU412" s="207" t="s">
        <v>83</v>
      </c>
      <c r="AV412" s="14" t="s">
        <v>83</v>
      </c>
      <c r="AW412" s="14" t="s">
        <v>30</v>
      </c>
      <c r="AX412" s="14" t="s">
        <v>73</v>
      </c>
      <c r="AY412" s="207" t="s">
        <v>125</v>
      </c>
    </row>
    <row r="413" s="13" customFormat="1">
      <c r="A413" s="13"/>
      <c r="B413" s="198"/>
      <c r="C413" s="13"/>
      <c r="D413" s="199" t="s">
        <v>134</v>
      </c>
      <c r="E413" s="200" t="s">
        <v>1</v>
      </c>
      <c r="F413" s="201" t="s">
        <v>421</v>
      </c>
      <c r="G413" s="13"/>
      <c r="H413" s="200" t="s">
        <v>1</v>
      </c>
      <c r="I413" s="202"/>
      <c r="J413" s="13"/>
      <c r="K413" s="13"/>
      <c r="L413" s="198"/>
      <c r="M413" s="203"/>
      <c r="N413" s="204"/>
      <c r="O413" s="204"/>
      <c r="P413" s="204"/>
      <c r="Q413" s="204"/>
      <c r="R413" s="204"/>
      <c r="S413" s="204"/>
      <c r="T413" s="20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00" t="s">
        <v>134</v>
      </c>
      <c r="AU413" s="200" t="s">
        <v>83</v>
      </c>
      <c r="AV413" s="13" t="s">
        <v>81</v>
      </c>
      <c r="AW413" s="13" t="s">
        <v>30</v>
      </c>
      <c r="AX413" s="13" t="s">
        <v>73</v>
      </c>
      <c r="AY413" s="200" t="s">
        <v>125</v>
      </c>
    </row>
    <row r="414" s="14" customFormat="1">
      <c r="A414" s="14"/>
      <c r="B414" s="206"/>
      <c r="C414" s="14"/>
      <c r="D414" s="199" t="s">
        <v>134</v>
      </c>
      <c r="E414" s="207" t="s">
        <v>1</v>
      </c>
      <c r="F414" s="208" t="s">
        <v>482</v>
      </c>
      <c r="G414" s="14"/>
      <c r="H414" s="209">
        <v>85.929000000000002</v>
      </c>
      <c r="I414" s="210"/>
      <c r="J414" s="14"/>
      <c r="K414" s="14"/>
      <c r="L414" s="206"/>
      <c r="M414" s="211"/>
      <c r="N414" s="212"/>
      <c r="O414" s="212"/>
      <c r="P414" s="212"/>
      <c r="Q414" s="212"/>
      <c r="R414" s="212"/>
      <c r="S414" s="212"/>
      <c r="T414" s="213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07" t="s">
        <v>134</v>
      </c>
      <c r="AU414" s="207" t="s">
        <v>83</v>
      </c>
      <c r="AV414" s="14" t="s">
        <v>83</v>
      </c>
      <c r="AW414" s="14" t="s">
        <v>30</v>
      </c>
      <c r="AX414" s="14" t="s">
        <v>73</v>
      </c>
      <c r="AY414" s="207" t="s">
        <v>125</v>
      </c>
    </row>
    <row r="415" s="13" customFormat="1">
      <c r="A415" s="13"/>
      <c r="B415" s="198"/>
      <c r="C415" s="13"/>
      <c r="D415" s="199" t="s">
        <v>134</v>
      </c>
      <c r="E415" s="200" t="s">
        <v>1</v>
      </c>
      <c r="F415" s="201" t="s">
        <v>422</v>
      </c>
      <c r="G415" s="13"/>
      <c r="H415" s="200" t="s">
        <v>1</v>
      </c>
      <c r="I415" s="202"/>
      <c r="J415" s="13"/>
      <c r="K415" s="13"/>
      <c r="L415" s="198"/>
      <c r="M415" s="203"/>
      <c r="N415" s="204"/>
      <c r="O415" s="204"/>
      <c r="P415" s="204"/>
      <c r="Q415" s="204"/>
      <c r="R415" s="204"/>
      <c r="S415" s="204"/>
      <c r="T415" s="20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00" t="s">
        <v>134</v>
      </c>
      <c r="AU415" s="200" t="s">
        <v>83</v>
      </c>
      <c r="AV415" s="13" t="s">
        <v>81</v>
      </c>
      <c r="AW415" s="13" t="s">
        <v>30</v>
      </c>
      <c r="AX415" s="13" t="s">
        <v>73</v>
      </c>
      <c r="AY415" s="200" t="s">
        <v>125</v>
      </c>
    </row>
    <row r="416" s="14" customFormat="1">
      <c r="A416" s="14"/>
      <c r="B416" s="206"/>
      <c r="C416" s="14"/>
      <c r="D416" s="199" t="s">
        <v>134</v>
      </c>
      <c r="E416" s="207" t="s">
        <v>1</v>
      </c>
      <c r="F416" s="208" t="s">
        <v>483</v>
      </c>
      <c r="G416" s="14"/>
      <c r="H416" s="209">
        <v>198.37000000000001</v>
      </c>
      <c r="I416" s="210"/>
      <c r="J416" s="14"/>
      <c r="K416" s="14"/>
      <c r="L416" s="206"/>
      <c r="M416" s="211"/>
      <c r="N416" s="212"/>
      <c r="O416" s="212"/>
      <c r="P416" s="212"/>
      <c r="Q416" s="212"/>
      <c r="R416" s="212"/>
      <c r="S416" s="212"/>
      <c r="T416" s="213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07" t="s">
        <v>134</v>
      </c>
      <c r="AU416" s="207" t="s">
        <v>83</v>
      </c>
      <c r="AV416" s="14" t="s">
        <v>83</v>
      </c>
      <c r="AW416" s="14" t="s">
        <v>30</v>
      </c>
      <c r="AX416" s="14" t="s">
        <v>73</v>
      </c>
      <c r="AY416" s="207" t="s">
        <v>125</v>
      </c>
    </row>
    <row r="417" s="13" customFormat="1">
      <c r="A417" s="13"/>
      <c r="B417" s="198"/>
      <c r="C417" s="13"/>
      <c r="D417" s="199" t="s">
        <v>134</v>
      </c>
      <c r="E417" s="200" t="s">
        <v>1</v>
      </c>
      <c r="F417" s="201" t="s">
        <v>424</v>
      </c>
      <c r="G417" s="13"/>
      <c r="H417" s="200" t="s">
        <v>1</v>
      </c>
      <c r="I417" s="202"/>
      <c r="J417" s="13"/>
      <c r="K417" s="13"/>
      <c r="L417" s="198"/>
      <c r="M417" s="203"/>
      <c r="N417" s="204"/>
      <c r="O417" s="204"/>
      <c r="P417" s="204"/>
      <c r="Q417" s="204"/>
      <c r="R417" s="204"/>
      <c r="S417" s="204"/>
      <c r="T417" s="205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00" t="s">
        <v>134</v>
      </c>
      <c r="AU417" s="200" t="s">
        <v>83</v>
      </c>
      <c r="AV417" s="13" t="s">
        <v>81</v>
      </c>
      <c r="AW417" s="13" t="s">
        <v>30</v>
      </c>
      <c r="AX417" s="13" t="s">
        <v>73</v>
      </c>
      <c r="AY417" s="200" t="s">
        <v>125</v>
      </c>
    </row>
    <row r="418" s="14" customFormat="1">
      <c r="A418" s="14"/>
      <c r="B418" s="206"/>
      <c r="C418" s="14"/>
      <c r="D418" s="199" t="s">
        <v>134</v>
      </c>
      <c r="E418" s="207" t="s">
        <v>1</v>
      </c>
      <c r="F418" s="208" t="s">
        <v>484</v>
      </c>
      <c r="G418" s="14"/>
      <c r="H418" s="209">
        <v>45.612000000000002</v>
      </c>
      <c r="I418" s="210"/>
      <c r="J418" s="14"/>
      <c r="K418" s="14"/>
      <c r="L418" s="206"/>
      <c r="M418" s="211"/>
      <c r="N418" s="212"/>
      <c r="O418" s="212"/>
      <c r="P418" s="212"/>
      <c r="Q418" s="212"/>
      <c r="R418" s="212"/>
      <c r="S418" s="212"/>
      <c r="T418" s="21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07" t="s">
        <v>134</v>
      </c>
      <c r="AU418" s="207" t="s">
        <v>83</v>
      </c>
      <c r="AV418" s="14" t="s">
        <v>83</v>
      </c>
      <c r="AW418" s="14" t="s">
        <v>30</v>
      </c>
      <c r="AX418" s="14" t="s">
        <v>73</v>
      </c>
      <c r="AY418" s="207" t="s">
        <v>125</v>
      </c>
    </row>
    <row r="419" s="13" customFormat="1">
      <c r="A419" s="13"/>
      <c r="B419" s="198"/>
      <c r="C419" s="13"/>
      <c r="D419" s="199" t="s">
        <v>134</v>
      </c>
      <c r="E419" s="200" t="s">
        <v>1</v>
      </c>
      <c r="F419" s="201" t="s">
        <v>426</v>
      </c>
      <c r="G419" s="13"/>
      <c r="H419" s="200" t="s">
        <v>1</v>
      </c>
      <c r="I419" s="202"/>
      <c r="J419" s="13"/>
      <c r="K419" s="13"/>
      <c r="L419" s="198"/>
      <c r="M419" s="203"/>
      <c r="N419" s="204"/>
      <c r="O419" s="204"/>
      <c r="P419" s="204"/>
      <c r="Q419" s="204"/>
      <c r="R419" s="204"/>
      <c r="S419" s="204"/>
      <c r="T419" s="205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00" t="s">
        <v>134</v>
      </c>
      <c r="AU419" s="200" t="s">
        <v>83</v>
      </c>
      <c r="AV419" s="13" t="s">
        <v>81</v>
      </c>
      <c r="AW419" s="13" t="s">
        <v>30</v>
      </c>
      <c r="AX419" s="13" t="s">
        <v>73</v>
      </c>
      <c r="AY419" s="200" t="s">
        <v>125</v>
      </c>
    </row>
    <row r="420" s="14" customFormat="1">
      <c r="A420" s="14"/>
      <c r="B420" s="206"/>
      <c r="C420" s="14"/>
      <c r="D420" s="199" t="s">
        <v>134</v>
      </c>
      <c r="E420" s="207" t="s">
        <v>1</v>
      </c>
      <c r="F420" s="208" t="s">
        <v>485</v>
      </c>
      <c r="G420" s="14"/>
      <c r="H420" s="209">
        <v>23.253</v>
      </c>
      <c r="I420" s="210"/>
      <c r="J420" s="14"/>
      <c r="K420" s="14"/>
      <c r="L420" s="206"/>
      <c r="M420" s="211"/>
      <c r="N420" s="212"/>
      <c r="O420" s="212"/>
      <c r="P420" s="212"/>
      <c r="Q420" s="212"/>
      <c r="R420" s="212"/>
      <c r="S420" s="212"/>
      <c r="T420" s="213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07" t="s">
        <v>134</v>
      </c>
      <c r="AU420" s="207" t="s">
        <v>83</v>
      </c>
      <c r="AV420" s="14" t="s">
        <v>83</v>
      </c>
      <c r="AW420" s="14" t="s">
        <v>30</v>
      </c>
      <c r="AX420" s="14" t="s">
        <v>73</v>
      </c>
      <c r="AY420" s="207" t="s">
        <v>125</v>
      </c>
    </row>
    <row r="421" s="13" customFormat="1">
      <c r="A421" s="13"/>
      <c r="B421" s="198"/>
      <c r="C421" s="13"/>
      <c r="D421" s="199" t="s">
        <v>134</v>
      </c>
      <c r="E421" s="200" t="s">
        <v>1</v>
      </c>
      <c r="F421" s="201" t="s">
        <v>428</v>
      </c>
      <c r="G421" s="13"/>
      <c r="H421" s="200" t="s">
        <v>1</v>
      </c>
      <c r="I421" s="202"/>
      <c r="J421" s="13"/>
      <c r="K421" s="13"/>
      <c r="L421" s="198"/>
      <c r="M421" s="203"/>
      <c r="N421" s="204"/>
      <c r="O421" s="204"/>
      <c r="P421" s="204"/>
      <c r="Q421" s="204"/>
      <c r="R421" s="204"/>
      <c r="S421" s="204"/>
      <c r="T421" s="205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00" t="s">
        <v>134</v>
      </c>
      <c r="AU421" s="200" t="s">
        <v>83</v>
      </c>
      <c r="AV421" s="13" t="s">
        <v>81</v>
      </c>
      <c r="AW421" s="13" t="s">
        <v>30</v>
      </c>
      <c r="AX421" s="13" t="s">
        <v>73</v>
      </c>
      <c r="AY421" s="200" t="s">
        <v>125</v>
      </c>
    </row>
    <row r="422" s="14" customFormat="1">
      <c r="A422" s="14"/>
      <c r="B422" s="206"/>
      <c r="C422" s="14"/>
      <c r="D422" s="199" t="s">
        <v>134</v>
      </c>
      <c r="E422" s="207" t="s">
        <v>1</v>
      </c>
      <c r="F422" s="208" t="s">
        <v>486</v>
      </c>
      <c r="G422" s="14"/>
      <c r="H422" s="209">
        <v>31.460999999999999</v>
      </c>
      <c r="I422" s="210"/>
      <c r="J422" s="14"/>
      <c r="K422" s="14"/>
      <c r="L422" s="206"/>
      <c r="M422" s="211"/>
      <c r="N422" s="212"/>
      <c r="O422" s="212"/>
      <c r="P422" s="212"/>
      <c r="Q422" s="212"/>
      <c r="R422" s="212"/>
      <c r="S422" s="212"/>
      <c r="T422" s="213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07" t="s">
        <v>134</v>
      </c>
      <c r="AU422" s="207" t="s">
        <v>83</v>
      </c>
      <c r="AV422" s="14" t="s">
        <v>83</v>
      </c>
      <c r="AW422" s="14" t="s">
        <v>30</v>
      </c>
      <c r="AX422" s="14" t="s">
        <v>73</v>
      </c>
      <c r="AY422" s="207" t="s">
        <v>125</v>
      </c>
    </row>
    <row r="423" s="13" customFormat="1">
      <c r="A423" s="13"/>
      <c r="B423" s="198"/>
      <c r="C423" s="13"/>
      <c r="D423" s="199" t="s">
        <v>134</v>
      </c>
      <c r="E423" s="200" t="s">
        <v>1</v>
      </c>
      <c r="F423" s="201" t="s">
        <v>430</v>
      </c>
      <c r="G423" s="13"/>
      <c r="H423" s="200" t="s">
        <v>1</v>
      </c>
      <c r="I423" s="202"/>
      <c r="J423" s="13"/>
      <c r="K423" s="13"/>
      <c r="L423" s="198"/>
      <c r="M423" s="203"/>
      <c r="N423" s="204"/>
      <c r="O423" s="204"/>
      <c r="P423" s="204"/>
      <c r="Q423" s="204"/>
      <c r="R423" s="204"/>
      <c r="S423" s="204"/>
      <c r="T423" s="205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00" t="s">
        <v>134</v>
      </c>
      <c r="AU423" s="200" t="s">
        <v>83</v>
      </c>
      <c r="AV423" s="13" t="s">
        <v>81</v>
      </c>
      <c r="AW423" s="13" t="s">
        <v>30</v>
      </c>
      <c r="AX423" s="13" t="s">
        <v>73</v>
      </c>
      <c r="AY423" s="200" t="s">
        <v>125</v>
      </c>
    </row>
    <row r="424" s="14" customFormat="1">
      <c r="A424" s="14"/>
      <c r="B424" s="206"/>
      <c r="C424" s="14"/>
      <c r="D424" s="199" t="s">
        <v>134</v>
      </c>
      <c r="E424" s="207" t="s">
        <v>1</v>
      </c>
      <c r="F424" s="208" t="s">
        <v>487</v>
      </c>
      <c r="G424" s="14"/>
      <c r="H424" s="209">
        <v>9.3000000000000007</v>
      </c>
      <c r="I424" s="210"/>
      <c r="J424" s="14"/>
      <c r="K424" s="14"/>
      <c r="L424" s="206"/>
      <c r="M424" s="211"/>
      <c r="N424" s="212"/>
      <c r="O424" s="212"/>
      <c r="P424" s="212"/>
      <c r="Q424" s="212"/>
      <c r="R424" s="212"/>
      <c r="S424" s="212"/>
      <c r="T424" s="21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07" t="s">
        <v>134</v>
      </c>
      <c r="AU424" s="207" t="s">
        <v>83</v>
      </c>
      <c r="AV424" s="14" t="s">
        <v>83</v>
      </c>
      <c r="AW424" s="14" t="s">
        <v>30</v>
      </c>
      <c r="AX424" s="14" t="s">
        <v>73</v>
      </c>
      <c r="AY424" s="207" t="s">
        <v>125</v>
      </c>
    </row>
    <row r="425" s="13" customFormat="1">
      <c r="A425" s="13"/>
      <c r="B425" s="198"/>
      <c r="C425" s="13"/>
      <c r="D425" s="199" t="s">
        <v>134</v>
      </c>
      <c r="E425" s="200" t="s">
        <v>1</v>
      </c>
      <c r="F425" s="201" t="s">
        <v>432</v>
      </c>
      <c r="G425" s="13"/>
      <c r="H425" s="200" t="s">
        <v>1</v>
      </c>
      <c r="I425" s="202"/>
      <c r="J425" s="13"/>
      <c r="K425" s="13"/>
      <c r="L425" s="198"/>
      <c r="M425" s="203"/>
      <c r="N425" s="204"/>
      <c r="O425" s="204"/>
      <c r="P425" s="204"/>
      <c r="Q425" s="204"/>
      <c r="R425" s="204"/>
      <c r="S425" s="204"/>
      <c r="T425" s="205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00" t="s">
        <v>134</v>
      </c>
      <c r="AU425" s="200" t="s">
        <v>83</v>
      </c>
      <c r="AV425" s="13" t="s">
        <v>81</v>
      </c>
      <c r="AW425" s="13" t="s">
        <v>30</v>
      </c>
      <c r="AX425" s="13" t="s">
        <v>73</v>
      </c>
      <c r="AY425" s="200" t="s">
        <v>125</v>
      </c>
    </row>
    <row r="426" s="14" customFormat="1">
      <c r="A426" s="14"/>
      <c r="B426" s="206"/>
      <c r="C426" s="14"/>
      <c r="D426" s="199" t="s">
        <v>134</v>
      </c>
      <c r="E426" s="207" t="s">
        <v>1</v>
      </c>
      <c r="F426" s="208" t="s">
        <v>487</v>
      </c>
      <c r="G426" s="14"/>
      <c r="H426" s="209">
        <v>9.3000000000000007</v>
      </c>
      <c r="I426" s="210"/>
      <c r="J426" s="14"/>
      <c r="K426" s="14"/>
      <c r="L426" s="206"/>
      <c r="M426" s="211"/>
      <c r="N426" s="212"/>
      <c r="O426" s="212"/>
      <c r="P426" s="212"/>
      <c r="Q426" s="212"/>
      <c r="R426" s="212"/>
      <c r="S426" s="212"/>
      <c r="T426" s="21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07" t="s">
        <v>134</v>
      </c>
      <c r="AU426" s="207" t="s">
        <v>83</v>
      </c>
      <c r="AV426" s="14" t="s">
        <v>83</v>
      </c>
      <c r="AW426" s="14" t="s">
        <v>30</v>
      </c>
      <c r="AX426" s="14" t="s">
        <v>73</v>
      </c>
      <c r="AY426" s="207" t="s">
        <v>125</v>
      </c>
    </row>
    <row r="427" s="14" customFormat="1">
      <c r="A427" s="14"/>
      <c r="B427" s="206"/>
      <c r="C427" s="14"/>
      <c r="D427" s="199" t="s">
        <v>134</v>
      </c>
      <c r="E427" s="207" t="s">
        <v>1</v>
      </c>
      <c r="F427" s="208" t="s">
        <v>433</v>
      </c>
      <c r="G427" s="14"/>
      <c r="H427" s="209">
        <v>0</v>
      </c>
      <c r="I427" s="210"/>
      <c r="J427" s="14"/>
      <c r="K427" s="14"/>
      <c r="L427" s="206"/>
      <c r="M427" s="211"/>
      <c r="N427" s="212"/>
      <c r="O427" s="212"/>
      <c r="P427" s="212"/>
      <c r="Q427" s="212"/>
      <c r="R427" s="212"/>
      <c r="S427" s="212"/>
      <c r="T427" s="21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07" t="s">
        <v>134</v>
      </c>
      <c r="AU427" s="207" t="s">
        <v>83</v>
      </c>
      <c r="AV427" s="14" t="s">
        <v>83</v>
      </c>
      <c r="AW427" s="14" t="s">
        <v>30</v>
      </c>
      <c r="AX427" s="14" t="s">
        <v>73</v>
      </c>
      <c r="AY427" s="207" t="s">
        <v>125</v>
      </c>
    </row>
    <row r="428" s="13" customFormat="1">
      <c r="A428" s="13"/>
      <c r="B428" s="198"/>
      <c r="C428" s="13"/>
      <c r="D428" s="199" t="s">
        <v>134</v>
      </c>
      <c r="E428" s="200" t="s">
        <v>1</v>
      </c>
      <c r="F428" s="201" t="s">
        <v>434</v>
      </c>
      <c r="G428" s="13"/>
      <c r="H428" s="200" t="s">
        <v>1</v>
      </c>
      <c r="I428" s="202"/>
      <c r="J428" s="13"/>
      <c r="K428" s="13"/>
      <c r="L428" s="198"/>
      <c r="M428" s="203"/>
      <c r="N428" s="204"/>
      <c r="O428" s="204"/>
      <c r="P428" s="204"/>
      <c r="Q428" s="204"/>
      <c r="R428" s="204"/>
      <c r="S428" s="204"/>
      <c r="T428" s="205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00" t="s">
        <v>134</v>
      </c>
      <c r="AU428" s="200" t="s">
        <v>83</v>
      </c>
      <c r="AV428" s="13" t="s">
        <v>81</v>
      </c>
      <c r="AW428" s="13" t="s">
        <v>30</v>
      </c>
      <c r="AX428" s="13" t="s">
        <v>73</v>
      </c>
      <c r="AY428" s="200" t="s">
        <v>125</v>
      </c>
    </row>
    <row r="429" s="14" customFormat="1">
      <c r="A429" s="14"/>
      <c r="B429" s="206"/>
      <c r="C429" s="14"/>
      <c r="D429" s="199" t="s">
        <v>134</v>
      </c>
      <c r="E429" s="207" t="s">
        <v>1</v>
      </c>
      <c r="F429" s="208" t="s">
        <v>476</v>
      </c>
      <c r="G429" s="14"/>
      <c r="H429" s="209">
        <v>78.335999999999999</v>
      </c>
      <c r="I429" s="210"/>
      <c r="J429" s="14"/>
      <c r="K429" s="14"/>
      <c r="L429" s="206"/>
      <c r="M429" s="211"/>
      <c r="N429" s="212"/>
      <c r="O429" s="212"/>
      <c r="P429" s="212"/>
      <c r="Q429" s="212"/>
      <c r="R429" s="212"/>
      <c r="S429" s="212"/>
      <c r="T429" s="213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07" t="s">
        <v>134</v>
      </c>
      <c r="AU429" s="207" t="s">
        <v>83</v>
      </c>
      <c r="AV429" s="14" t="s">
        <v>83</v>
      </c>
      <c r="AW429" s="14" t="s">
        <v>30</v>
      </c>
      <c r="AX429" s="14" t="s">
        <v>73</v>
      </c>
      <c r="AY429" s="207" t="s">
        <v>125</v>
      </c>
    </row>
    <row r="430" s="16" customFormat="1">
      <c r="A430" s="16"/>
      <c r="B430" s="232"/>
      <c r="C430" s="16"/>
      <c r="D430" s="199" t="s">
        <v>134</v>
      </c>
      <c r="E430" s="233" t="s">
        <v>1</v>
      </c>
      <c r="F430" s="234" t="s">
        <v>409</v>
      </c>
      <c r="G430" s="16"/>
      <c r="H430" s="235">
        <v>937.86400000000003</v>
      </c>
      <c r="I430" s="236"/>
      <c r="J430" s="16"/>
      <c r="K430" s="16"/>
      <c r="L430" s="232"/>
      <c r="M430" s="237"/>
      <c r="N430" s="238"/>
      <c r="O430" s="238"/>
      <c r="P430" s="238"/>
      <c r="Q430" s="238"/>
      <c r="R430" s="238"/>
      <c r="S430" s="238"/>
      <c r="T430" s="239"/>
      <c r="U430" s="16"/>
      <c r="V430" s="16"/>
      <c r="W430" s="16"/>
      <c r="X430" s="16"/>
      <c r="Y430" s="16"/>
      <c r="Z430" s="16"/>
      <c r="AA430" s="16"/>
      <c r="AB430" s="16"/>
      <c r="AC430" s="16"/>
      <c r="AD430" s="16"/>
      <c r="AE430" s="16"/>
      <c r="AT430" s="233" t="s">
        <v>134</v>
      </c>
      <c r="AU430" s="233" t="s">
        <v>83</v>
      </c>
      <c r="AV430" s="16" t="s">
        <v>144</v>
      </c>
      <c r="AW430" s="16" t="s">
        <v>30</v>
      </c>
      <c r="AX430" s="16" t="s">
        <v>73</v>
      </c>
      <c r="AY430" s="233" t="s">
        <v>125</v>
      </c>
    </row>
    <row r="431" s="15" customFormat="1">
      <c r="A431" s="15"/>
      <c r="B431" s="214"/>
      <c r="C431" s="15"/>
      <c r="D431" s="199" t="s">
        <v>134</v>
      </c>
      <c r="E431" s="215" t="s">
        <v>1</v>
      </c>
      <c r="F431" s="216" t="s">
        <v>139</v>
      </c>
      <c r="G431" s="15"/>
      <c r="H431" s="217">
        <v>2127.491</v>
      </c>
      <c r="I431" s="218"/>
      <c r="J431" s="15"/>
      <c r="K431" s="15"/>
      <c r="L431" s="214"/>
      <c r="M431" s="219"/>
      <c r="N431" s="220"/>
      <c r="O431" s="220"/>
      <c r="P431" s="220"/>
      <c r="Q431" s="220"/>
      <c r="R431" s="220"/>
      <c r="S431" s="220"/>
      <c r="T431" s="221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15" t="s">
        <v>134</v>
      </c>
      <c r="AU431" s="215" t="s">
        <v>83</v>
      </c>
      <c r="AV431" s="15" t="s">
        <v>132</v>
      </c>
      <c r="AW431" s="15" t="s">
        <v>30</v>
      </c>
      <c r="AX431" s="15" t="s">
        <v>81</v>
      </c>
      <c r="AY431" s="215" t="s">
        <v>125</v>
      </c>
    </row>
    <row r="432" s="2" customFormat="1" ht="21.6" customHeight="1">
      <c r="A432" s="38"/>
      <c r="B432" s="184"/>
      <c r="C432" s="185" t="s">
        <v>488</v>
      </c>
      <c r="D432" s="185" t="s">
        <v>127</v>
      </c>
      <c r="E432" s="186" t="s">
        <v>489</v>
      </c>
      <c r="F432" s="187" t="s">
        <v>490</v>
      </c>
      <c r="G432" s="188" t="s">
        <v>176</v>
      </c>
      <c r="H432" s="189">
        <v>2127.491</v>
      </c>
      <c r="I432" s="190"/>
      <c r="J432" s="191">
        <f>ROUND(I432*H432,2)</f>
        <v>0</v>
      </c>
      <c r="K432" s="187" t="s">
        <v>131</v>
      </c>
      <c r="L432" s="39"/>
      <c r="M432" s="192" t="s">
        <v>1</v>
      </c>
      <c r="N432" s="193" t="s">
        <v>38</v>
      </c>
      <c r="O432" s="77"/>
      <c r="P432" s="194">
        <f>O432*H432</f>
        <v>0</v>
      </c>
      <c r="Q432" s="194">
        <v>0</v>
      </c>
      <c r="R432" s="194">
        <f>Q432*H432</f>
        <v>0</v>
      </c>
      <c r="S432" s="194">
        <v>0</v>
      </c>
      <c r="T432" s="195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196" t="s">
        <v>132</v>
      </c>
      <c r="AT432" s="196" t="s">
        <v>127</v>
      </c>
      <c r="AU432" s="196" t="s">
        <v>83</v>
      </c>
      <c r="AY432" s="19" t="s">
        <v>125</v>
      </c>
      <c r="BE432" s="197">
        <f>IF(N432="základní",J432,0)</f>
        <v>0</v>
      </c>
      <c r="BF432" s="197">
        <f>IF(N432="snížená",J432,0)</f>
        <v>0</v>
      </c>
      <c r="BG432" s="197">
        <f>IF(N432="zákl. přenesená",J432,0)</f>
        <v>0</v>
      </c>
      <c r="BH432" s="197">
        <f>IF(N432="sníž. přenesená",J432,0)</f>
        <v>0</v>
      </c>
      <c r="BI432" s="197">
        <f>IF(N432="nulová",J432,0)</f>
        <v>0</v>
      </c>
      <c r="BJ432" s="19" t="s">
        <v>81</v>
      </c>
      <c r="BK432" s="197">
        <f>ROUND(I432*H432,2)</f>
        <v>0</v>
      </c>
      <c r="BL432" s="19" t="s">
        <v>132</v>
      </c>
      <c r="BM432" s="196" t="s">
        <v>491</v>
      </c>
    </row>
    <row r="433" s="2" customFormat="1" ht="43.2" customHeight="1">
      <c r="A433" s="38"/>
      <c r="B433" s="184"/>
      <c r="C433" s="185" t="s">
        <v>492</v>
      </c>
      <c r="D433" s="185" t="s">
        <v>127</v>
      </c>
      <c r="E433" s="186" t="s">
        <v>493</v>
      </c>
      <c r="F433" s="187" t="s">
        <v>494</v>
      </c>
      <c r="G433" s="188" t="s">
        <v>152</v>
      </c>
      <c r="H433" s="189">
        <v>28.222999999999999</v>
      </c>
      <c r="I433" s="190"/>
      <c r="J433" s="191">
        <f>ROUND(I433*H433,2)</f>
        <v>0</v>
      </c>
      <c r="K433" s="187" t="s">
        <v>131</v>
      </c>
      <c r="L433" s="39"/>
      <c r="M433" s="192" t="s">
        <v>1</v>
      </c>
      <c r="N433" s="193" t="s">
        <v>38</v>
      </c>
      <c r="O433" s="77"/>
      <c r="P433" s="194">
        <f>O433*H433</f>
        <v>0</v>
      </c>
      <c r="Q433" s="194">
        <v>1.04881</v>
      </c>
      <c r="R433" s="194">
        <f>Q433*H433</f>
        <v>29.600564630000001</v>
      </c>
      <c r="S433" s="194">
        <v>0</v>
      </c>
      <c r="T433" s="195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196" t="s">
        <v>132</v>
      </c>
      <c r="AT433" s="196" t="s">
        <v>127</v>
      </c>
      <c r="AU433" s="196" t="s">
        <v>83</v>
      </c>
      <c r="AY433" s="19" t="s">
        <v>125</v>
      </c>
      <c r="BE433" s="197">
        <f>IF(N433="základní",J433,0)</f>
        <v>0</v>
      </c>
      <c r="BF433" s="197">
        <f>IF(N433="snížená",J433,0)</f>
        <v>0</v>
      </c>
      <c r="BG433" s="197">
        <f>IF(N433="zákl. přenesená",J433,0)</f>
        <v>0</v>
      </c>
      <c r="BH433" s="197">
        <f>IF(N433="sníž. přenesená",J433,0)</f>
        <v>0</v>
      </c>
      <c r="BI433" s="197">
        <f>IF(N433="nulová",J433,0)</f>
        <v>0</v>
      </c>
      <c r="BJ433" s="19" t="s">
        <v>81</v>
      </c>
      <c r="BK433" s="197">
        <f>ROUND(I433*H433,2)</f>
        <v>0</v>
      </c>
      <c r="BL433" s="19" t="s">
        <v>132</v>
      </c>
      <c r="BM433" s="196" t="s">
        <v>495</v>
      </c>
    </row>
    <row r="434" s="14" customFormat="1">
      <c r="A434" s="14"/>
      <c r="B434" s="206"/>
      <c r="C434" s="14"/>
      <c r="D434" s="199" t="s">
        <v>134</v>
      </c>
      <c r="E434" s="207" t="s">
        <v>1</v>
      </c>
      <c r="F434" s="208" t="s">
        <v>496</v>
      </c>
      <c r="G434" s="14"/>
      <c r="H434" s="209">
        <v>25.972000000000001</v>
      </c>
      <c r="I434" s="210"/>
      <c r="J434" s="14"/>
      <c r="K434" s="14"/>
      <c r="L434" s="206"/>
      <c r="M434" s="211"/>
      <c r="N434" s="212"/>
      <c r="O434" s="212"/>
      <c r="P434" s="212"/>
      <c r="Q434" s="212"/>
      <c r="R434" s="212"/>
      <c r="S434" s="212"/>
      <c r="T434" s="213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07" t="s">
        <v>134</v>
      </c>
      <c r="AU434" s="207" t="s">
        <v>83</v>
      </c>
      <c r="AV434" s="14" t="s">
        <v>83</v>
      </c>
      <c r="AW434" s="14" t="s">
        <v>30</v>
      </c>
      <c r="AX434" s="14" t="s">
        <v>73</v>
      </c>
      <c r="AY434" s="207" t="s">
        <v>125</v>
      </c>
    </row>
    <row r="435" s="14" customFormat="1">
      <c r="A435" s="14"/>
      <c r="B435" s="206"/>
      <c r="C435" s="14"/>
      <c r="D435" s="199" t="s">
        <v>134</v>
      </c>
      <c r="E435" s="207" t="s">
        <v>1</v>
      </c>
      <c r="F435" s="208" t="s">
        <v>497</v>
      </c>
      <c r="G435" s="14"/>
      <c r="H435" s="209">
        <v>2.2509999999999999</v>
      </c>
      <c r="I435" s="210"/>
      <c r="J435" s="14"/>
      <c r="K435" s="14"/>
      <c r="L435" s="206"/>
      <c r="M435" s="211"/>
      <c r="N435" s="212"/>
      <c r="O435" s="212"/>
      <c r="P435" s="212"/>
      <c r="Q435" s="212"/>
      <c r="R435" s="212"/>
      <c r="S435" s="212"/>
      <c r="T435" s="213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07" t="s">
        <v>134</v>
      </c>
      <c r="AU435" s="207" t="s">
        <v>83</v>
      </c>
      <c r="AV435" s="14" t="s">
        <v>83</v>
      </c>
      <c r="AW435" s="14" t="s">
        <v>30</v>
      </c>
      <c r="AX435" s="14" t="s">
        <v>73</v>
      </c>
      <c r="AY435" s="207" t="s">
        <v>125</v>
      </c>
    </row>
    <row r="436" s="15" customFormat="1">
      <c r="A436" s="15"/>
      <c r="B436" s="214"/>
      <c r="C436" s="15"/>
      <c r="D436" s="199" t="s">
        <v>134</v>
      </c>
      <c r="E436" s="215" t="s">
        <v>1</v>
      </c>
      <c r="F436" s="216" t="s">
        <v>139</v>
      </c>
      <c r="G436" s="15"/>
      <c r="H436" s="217">
        <v>28.222999999999999</v>
      </c>
      <c r="I436" s="218"/>
      <c r="J436" s="15"/>
      <c r="K436" s="15"/>
      <c r="L436" s="214"/>
      <c r="M436" s="219"/>
      <c r="N436" s="220"/>
      <c r="O436" s="220"/>
      <c r="P436" s="220"/>
      <c r="Q436" s="220"/>
      <c r="R436" s="220"/>
      <c r="S436" s="220"/>
      <c r="T436" s="221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15" t="s">
        <v>134</v>
      </c>
      <c r="AU436" s="215" t="s">
        <v>83</v>
      </c>
      <c r="AV436" s="15" t="s">
        <v>132</v>
      </c>
      <c r="AW436" s="15" t="s">
        <v>30</v>
      </c>
      <c r="AX436" s="15" t="s">
        <v>81</v>
      </c>
      <c r="AY436" s="215" t="s">
        <v>125</v>
      </c>
    </row>
    <row r="437" s="2" customFormat="1" ht="32.4" customHeight="1">
      <c r="A437" s="38"/>
      <c r="B437" s="184"/>
      <c r="C437" s="185" t="s">
        <v>498</v>
      </c>
      <c r="D437" s="185" t="s">
        <v>127</v>
      </c>
      <c r="E437" s="186" t="s">
        <v>499</v>
      </c>
      <c r="F437" s="187" t="s">
        <v>500</v>
      </c>
      <c r="G437" s="188" t="s">
        <v>152</v>
      </c>
      <c r="H437" s="189">
        <v>0.047</v>
      </c>
      <c r="I437" s="190"/>
      <c r="J437" s="191">
        <f>ROUND(I437*H437,2)</f>
        <v>0</v>
      </c>
      <c r="K437" s="187" t="s">
        <v>131</v>
      </c>
      <c r="L437" s="39"/>
      <c r="M437" s="192" t="s">
        <v>1</v>
      </c>
      <c r="N437" s="193" t="s">
        <v>38</v>
      </c>
      <c r="O437" s="77"/>
      <c r="P437" s="194">
        <f>O437*H437</f>
        <v>0</v>
      </c>
      <c r="Q437" s="194">
        <v>1.06277</v>
      </c>
      <c r="R437" s="194">
        <f>Q437*H437</f>
        <v>0.049950189999999998</v>
      </c>
      <c r="S437" s="194">
        <v>0</v>
      </c>
      <c r="T437" s="195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196" t="s">
        <v>132</v>
      </c>
      <c r="AT437" s="196" t="s">
        <v>127</v>
      </c>
      <c r="AU437" s="196" t="s">
        <v>83</v>
      </c>
      <c r="AY437" s="19" t="s">
        <v>125</v>
      </c>
      <c r="BE437" s="197">
        <f>IF(N437="základní",J437,0)</f>
        <v>0</v>
      </c>
      <c r="BF437" s="197">
        <f>IF(N437="snížená",J437,0)</f>
        <v>0</v>
      </c>
      <c r="BG437" s="197">
        <f>IF(N437="zákl. přenesená",J437,0)</f>
        <v>0</v>
      </c>
      <c r="BH437" s="197">
        <f>IF(N437="sníž. přenesená",J437,0)</f>
        <v>0</v>
      </c>
      <c r="BI437" s="197">
        <f>IF(N437="nulová",J437,0)</f>
        <v>0</v>
      </c>
      <c r="BJ437" s="19" t="s">
        <v>81</v>
      </c>
      <c r="BK437" s="197">
        <f>ROUND(I437*H437,2)</f>
        <v>0</v>
      </c>
      <c r="BL437" s="19" t="s">
        <v>132</v>
      </c>
      <c r="BM437" s="196" t="s">
        <v>501</v>
      </c>
    </row>
    <row r="438" s="14" customFormat="1">
      <c r="A438" s="14"/>
      <c r="B438" s="206"/>
      <c r="C438" s="14"/>
      <c r="D438" s="199" t="s">
        <v>134</v>
      </c>
      <c r="E438" s="207" t="s">
        <v>1</v>
      </c>
      <c r="F438" s="208" t="s">
        <v>502</v>
      </c>
      <c r="G438" s="14"/>
      <c r="H438" s="209">
        <v>0.047</v>
      </c>
      <c r="I438" s="210"/>
      <c r="J438" s="14"/>
      <c r="K438" s="14"/>
      <c r="L438" s="206"/>
      <c r="M438" s="211"/>
      <c r="N438" s="212"/>
      <c r="O438" s="212"/>
      <c r="P438" s="212"/>
      <c r="Q438" s="212"/>
      <c r="R438" s="212"/>
      <c r="S438" s="212"/>
      <c r="T438" s="213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07" t="s">
        <v>134</v>
      </c>
      <c r="AU438" s="207" t="s">
        <v>83</v>
      </c>
      <c r="AV438" s="14" t="s">
        <v>83</v>
      </c>
      <c r="AW438" s="14" t="s">
        <v>30</v>
      </c>
      <c r="AX438" s="14" t="s">
        <v>81</v>
      </c>
      <c r="AY438" s="207" t="s">
        <v>125</v>
      </c>
    </row>
    <row r="439" s="2" customFormat="1" ht="21.6" customHeight="1">
      <c r="A439" s="38"/>
      <c r="B439" s="184"/>
      <c r="C439" s="185" t="s">
        <v>503</v>
      </c>
      <c r="D439" s="185" t="s">
        <v>127</v>
      </c>
      <c r="E439" s="186" t="s">
        <v>504</v>
      </c>
      <c r="F439" s="187" t="s">
        <v>505</v>
      </c>
      <c r="G439" s="188" t="s">
        <v>222</v>
      </c>
      <c r="H439" s="189">
        <v>24</v>
      </c>
      <c r="I439" s="190"/>
      <c r="J439" s="191">
        <f>ROUND(I439*H439,2)</f>
        <v>0</v>
      </c>
      <c r="K439" s="187" t="s">
        <v>1</v>
      </c>
      <c r="L439" s="39"/>
      <c r="M439" s="192" t="s">
        <v>1</v>
      </c>
      <c r="N439" s="193" t="s">
        <v>38</v>
      </c>
      <c r="O439" s="77"/>
      <c r="P439" s="194">
        <f>O439*H439</f>
        <v>0</v>
      </c>
      <c r="Q439" s="194">
        <v>0</v>
      </c>
      <c r="R439" s="194">
        <f>Q439*H439</f>
        <v>0</v>
      </c>
      <c r="S439" s="194">
        <v>0</v>
      </c>
      <c r="T439" s="195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196" t="s">
        <v>132</v>
      </c>
      <c r="AT439" s="196" t="s">
        <v>127</v>
      </c>
      <c r="AU439" s="196" t="s">
        <v>83</v>
      </c>
      <c r="AY439" s="19" t="s">
        <v>125</v>
      </c>
      <c r="BE439" s="197">
        <f>IF(N439="základní",J439,0)</f>
        <v>0</v>
      </c>
      <c r="BF439" s="197">
        <f>IF(N439="snížená",J439,0)</f>
        <v>0</v>
      </c>
      <c r="BG439" s="197">
        <f>IF(N439="zákl. přenesená",J439,0)</f>
        <v>0</v>
      </c>
      <c r="BH439" s="197">
        <f>IF(N439="sníž. přenesená",J439,0)</f>
        <v>0</v>
      </c>
      <c r="BI439" s="197">
        <f>IF(N439="nulová",J439,0)</f>
        <v>0</v>
      </c>
      <c r="BJ439" s="19" t="s">
        <v>81</v>
      </c>
      <c r="BK439" s="197">
        <f>ROUND(I439*H439,2)</f>
        <v>0</v>
      </c>
      <c r="BL439" s="19" t="s">
        <v>132</v>
      </c>
      <c r="BM439" s="196" t="s">
        <v>506</v>
      </c>
    </row>
    <row r="440" s="2" customFormat="1" ht="32.4" customHeight="1">
      <c r="A440" s="38"/>
      <c r="B440" s="184"/>
      <c r="C440" s="185" t="s">
        <v>507</v>
      </c>
      <c r="D440" s="185" t="s">
        <v>127</v>
      </c>
      <c r="E440" s="186" t="s">
        <v>508</v>
      </c>
      <c r="F440" s="187" t="s">
        <v>509</v>
      </c>
      <c r="G440" s="188" t="s">
        <v>130</v>
      </c>
      <c r="H440" s="189">
        <v>55.146999999999998</v>
      </c>
      <c r="I440" s="190"/>
      <c r="J440" s="191">
        <f>ROUND(I440*H440,2)</f>
        <v>0</v>
      </c>
      <c r="K440" s="187" t="s">
        <v>131</v>
      </c>
      <c r="L440" s="39"/>
      <c r="M440" s="192" t="s">
        <v>1</v>
      </c>
      <c r="N440" s="193" t="s">
        <v>38</v>
      </c>
      <c r="O440" s="77"/>
      <c r="P440" s="194">
        <f>O440*H440</f>
        <v>0</v>
      </c>
      <c r="Q440" s="194">
        <v>2.45329</v>
      </c>
      <c r="R440" s="194">
        <f>Q440*H440</f>
        <v>135.29158362999999</v>
      </c>
      <c r="S440" s="194">
        <v>0</v>
      </c>
      <c r="T440" s="195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196" t="s">
        <v>132</v>
      </c>
      <c r="AT440" s="196" t="s">
        <v>127</v>
      </c>
      <c r="AU440" s="196" t="s">
        <v>83</v>
      </c>
      <c r="AY440" s="19" t="s">
        <v>125</v>
      </c>
      <c r="BE440" s="197">
        <f>IF(N440="základní",J440,0)</f>
        <v>0</v>
      </c>
      <c r="BF440" s="197">
        <f>IF(N440="snížená",J440,0)</f>
        <v>0</v>
      </c>
      <c r="BG440" s="197">
        <f>IF(N440="zákl. přenesená",J440,0)</f>
        <v>0</v>
      </c>
      <c r="BH440" s="197">
        <f>IF(N440="sníž. přenesená",J440,0)</f>
        <v>0</v>
      </c>
      <c r="BI440" s="197">
        <f>IF(N440="nulová",J440,0)</f>
        <v>0</v>
      </c>
      <c r="BJ440" s="19" t="s">
        <v>81</v>
      </c>
      <c r="BK440" s="197">
        <f>ROUND(I440*H440,2)</f>
        <v>0</v>
      </c>
      <c r="BL440" s="19" t="s">
        <v>132</v>
      </c>
      <c r="BM440" s="196" t="s">
        <v>510</v>
      </c>
    </row>
    <row r="441" s="13" customFormat="1">
      <c r="A441" s="13"/>
      <c r="B441" s="198"/>
      <c r="C441" s="13"/>
      <c r="D441" s="199" t="s">
        <v>134</v>
      </c>
      <c r="E441" s="200" t="s">
        <v>1</v>
      </c>
      <c r="F441" s="201" t="s">
        <v>370</v>
      </c>
      <c r="G441" s="13"/>
      <c r="H441" s="200" t="s">
        <v>1</v>
      </c>
      <c r="I441" s="202"/>
      <c r="J441" s="13"/>
      <c r="K441" s="13"/>
      <c r="L441" s="198"/>
      <c r="M441" s="203"/>
      <c r="N441" s="204"/>
      <c r="O441" s="204"/>
      <c r="P441" s="204"/>
      <c r="Q441" s="204"/>
      <c r="R441" s="204"/>
      <c r="S441" s="204"/>
      <c r="T441" s="205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00" t="s">
        <v>134</v>
      </c>
      <c r="AU441" s="200" t="s">
        <v>83</v>
      </c>
      <c r="AV441" s="13" t="s">
        <v>81</v>
      </c>
      <c r="AW441" s="13" t="s">
        <v>30</v>
      </c>
      <c r="AX441" s="13" t="s">
        <v>73</v>
      </c>
      <c r="AY441" s="200" t="s">
        <v>125</v>
      </c>
    </row>
    <row r="442" s="13" customFormat="1">
      <c r="A442" s="13"/>
      <c r="B442" s="198"/>
      <c r="C442" s="13"/>
      <c r="D442" s="199" t="s">
        <v>134</v>
      </c>
      <c r="E442" s="200" t="s">
        <v>1</v>
      </c>
      <c r="F442" s="201" t="s">
        <v>511</v>
      </c>
      <c r="G442" s="13"/>
      <c r="H442" s="200" t="s">
        <v>1</v>
      </c>
      <c r="I442" s="202"/>
      <c r="J442" s="13"/>
      <c r="K442" s="13"/>
      <c r="L442" s="198"/>
      <c r="M442" s="203"/>
      <c r="N442" s="204"/>
      <c r="O442" s="204"/>
      <c r="P442" s="204"/>
      <c r="Q442" s="204"/>
      <c r="R442" s="204"/>
      <c r="S442" s="204"/>
      <c r="T442" s="20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00" t="s">
        <v>134</v>
      </c>
      <c r="AU442" s="200" t="s">
        <v>83</v>
      </c>
      <c r="AV442" s="13" t="s">
        <v>81</v>
      </c>
      <c r="AW442" s="13" t="s">
        <v>30</v>
      </c>
      <c r="AX442" s="13" t="s">
        <v>73</v>
      </c>
      <c r="AY442" s="200" t="s">
        <v>125</v>
      </c>
    </row>
    <row r="443" s="13" customFormat="1">
      <c r="A443" s="13"/>
      <c r="B443" s="198"/>
      <c r="C443" s="13"/>
      <c r="D443" s="199" t="s">
        <v>134</v>
      </c>
      <c r="E443" s="200" t="s">
        <v>1</v>
      </c>
      <c r="F443" s="201" t="s">
        <v>379</v>
      </c>
      <c r="G443" s="13"/>
      <c r="H443" s="200" t="s">
        <v>1</v>
      </c>
      <c r="I443" s="202"/>
      <c r="J443" s="13"/>
      <c r="K443" s="13"/>
      <c r="L443" s="198"/>
      <c r="M443" s="203"/>
      <c r="N443" s="204"/>
      <c r="O443" s="204"/>
      <c r="P443" s="204"/>
      <c r="Q443" s="204"/>
      <c r="R443" s="204"/>
      <c r="S443" s="204"/>
      <c r="T443" s="205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00" t="s">
        <v>134</v>
      </c>
      <c r="AU443" s="200" t="s">
        <v>83</v>
      </c>
      <c r="AV443" s="13" t="s">
        <v>81</v>
      </c>
      <c r="AW443" s="13" t="s">
        <v>30</v>
      </c>
      <c r="AX443" s="13" t="s">
        <v>73</v>
      </c>
      <c r="AY443" s="200" t="s">
        <v>125</v>
      </c>
    </row>
    <row r="444" s="13" customFormat="1">
      <c r="A444" s="13"/>
      <c r="B444" s="198"/>
      <c r="C444" s="13"/>
      <c r="D444" s="199" t="s">
        <v>134</v>
      </c>
      <c r="E444" s="200" t="s">
        <v>1</v>
      </c>
      <c r="F444" s="201" t="s">
        <v>512</v>
      </c>
      <c r="G444" s="13"/>
      <c r="H444" s="200" t="s">
        <v>1</v>
      </c>
      <c r="I444" s="202"/>
      <c r="J444" s="13"/>
      <c r="K444" s="13"/>
      <c r="L444" s="198"/>
      <c r="M444" s="203"/>
      <c r="N444" s="204"/>
      <c r="O444" s="204"/>
      <c r="P444" s="204"/>
      <c r="Q444" s="204"/>
      <c r="R444" s="204"/>
      <c r="S444" s="204"/>
      <c r="T444" s="205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00" t="s">
        <v>134</v>
      </c>
      <c r="AU444" s="200" t="s">
        <v>83</v>
      </c>
      <c r="AV444" s="13" t="s">
        <v>81</v>
      </c>
      <c r="AW444" s="13" t="s">
        <v>30</v>
      </c>
      <c r="AX444" s="13" t="s">
        <v>73</v>
      </c>
      <c r="AY444" s="200" t="s">
        <v>125</v>
      </c>
    </row>
    <row r="445" s="14" customFormat="1">
      <c r="A445" s="14"/>
      <c r="B445" s="206"/>
      <c r="C445" s="14"/>
      <c r="D445" s="199" t="s">
        <v>134</v>
      </c>
      <c r="E445" s="207" t="s">
        <v>1</v>
      </c>
      <c r="F445" s="208" t="s">
        <v>513</v>
      </c>
      <c r="G445" s="14"/>
      <c r="H445" s="209">
        <v>2.395</v>
      </c>
      <c r="I445" s="210"/>
      <c r="J445" s="14"/>
      <c r="K445" s="14"/>
      <c r="L445" s="206"/>
      <c r="M445" s="211"/>
      <c r="N445" s="212"/>
      <c r="O445" s="212"/>
      <c r="P445" s="212"/>
      <c r="Q445" s="212"/>
      <c r="R445" s="212"/>
      <c r="S445" s="212"/>
      <c r="T445" s="21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07" t="s">
        <v>134</v>
      </c>
      <c r="AU445" s="207" t="s">
        <v>83</v>
      </c>
      <c r="AV445" s="14" t="s">
        <v>83</v>
      </c>
      <c r="AW445" s="14" t="s">
        <v>30</v>
      </c>
      <c r="AX445" s="14" t="s">
        <v>73</v>
      </c>
      <c r="AY445" s="207" t="s">
        <v>125</v>
      </c>
    </row>
    <row r="446" s="14" customFormat="1">
      <c r="A446" s="14"/>
      <c r="B446" s="206"/>
      <c r="C446" s="14"/>
      <c r="D446" s="199" t="s">
        <v>134</v>
      </c>
      <c r="E446" s="207" t="s">
        <v>1</v>
      </c>
      <c r="F446" s="208" t="s">
        <v>514</v>
      </c>
      <c r="G446" s="14"/>
      <c r="H446" s="209">
        <v>3.5800000000000001</v>
      </c>
      <c r="I446" s="210"/>
      <c r="J446" s="14"/>
      <c r="K446" s="14"/>
      <c r="L446" s="206"/>
      <c r="M446" s="211"/>
      <c r="N446" s="212"/>
      <c r="O446" s="212"/>
      <c r="P446" s="212"/>
      <c r="Q446" s="212"/>
      <c r="R446" s="212"/>
      <c r="S446" s="212"/>
      <c r="T446" s="213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07" t="s">
        <v>134</v>
      </c>
      <c r="AU446" s="207" t="s">
        <v>83</v>
      </c>
      <c r="AV446" s="14" t="s">
        <v>83</v>
      </c>
      <c r="AW446" s="14" t="s">
        <v>30</v>
      </c>
      <c r="AX446" s="14" t="s">
        <v>73</v>
      </c>
      <c r="AY446" s="207" t="s">
        <v>125</v>
      </c>
    </row>
    <row r="447" s="14" customFormat="1">
      <c r="A447" s="14"/>
      <c r="B447" s="206"/>
      <c r="C447" s="14"/>
      <c r="D447" s="199" t="s">
        <v>134</v>
      </c>
      <c r="E447" s="207" t="s">
        <v>1</v>
      </c>
      <c r="F447" s="208" t="s">
        <v>515</v>
      </c>
      <c r="G447" s="14"/>
      <c r="H447" s="209">
        <v>1.123</v>
      </c>
      <c r="I447" s="210"/>
      <c r="J447" s="14"/>
      <c r="K447" s="14"/>
      <c r="L447" s="206"/>
      <c r="M447" s="211"/>
      <c r="N447" s="212"/>
      <c r="O447" s="212"/>
      <c r="P447" s="212"/>
      <c r="Q447" s="212"/>
      <c r="R447" s="212"/>
      <c r="S447" s="212"/>
      <c r="T447" s="21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07" t="s">
        <v>134</v>
      </c>
      <c r="AU447" s="207" t="s">
        <v>83</v>
      </c>
      <c r="AV447" s="14" t="s">
        <v>83</v>
      </c>
      <c r="AW447" s="14" t="s">
        <v>30</v>
      </c>
      <c r="AX447" s="14" t="s">
        <v>73</v>
      </c>
      <c r="AY447" s="207" t="s">
        <v>125</v>
      </c>
    </row>
    <row r="448" s="14" customFormat="1">
      <c r="A448" s="14"/>
      <c r="B448" s="206"/>
      <c r="C448" s="14"/>
      <c r="D448" s="199" t="s">
        <v>134</v>
      </c>
      <c r="E448" s="207" t="s">
        <v>1</v>
      </c>
      <c r="F448" s="208" t="s">
        <v>516</v>
      </c>
      <c r="G448" s="14"/>
      <c r="H448" s="209">
        <v>1.085</v>
      </c>
      <c r="I448" s="210"/>
      <c r="J448" s="14"/>
      <c r="K448" s="14"/>
      <c r="L448" s="206"/>
      <c r="M448" s="211"/>
      <c r="N448" s="212"/>
      <c r="O448" s="212"/>
      <c r="P448" s="212"/>
      <c r="Q448" s="212"/>
      <c r="R448" s="212"/>
      <c r="S448" s="212"/>
      <c r="T448" s="213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07" t="s">
        <v>134</v>
      </c>
      <c r="AU448" s="207" t="s">
        <v>83</v>
      </c>
      <c r="AV448" s="14" t="s">
        <v>83</v>
      </c>
      <c r="AW448" s="14" t="s">
        <v>30</v>
      </c>
      <c r="AX448" s="14" t="s">
        <v>73</v>
      </c>
      <c r="AY448" s="207" t="s">
        <v>125</v>
      </c>
    </row>
    <row r="449" s="13" customFormat="1">
      <c r="A449" s="13"/>
      <c r="B449" s="198"/>
      <c r="C449" s="13"/>
      <c r="D449" s="199" t="s">
        <v>134</v>
      </c>
      <c r="E449" s="200" t="s">
        <v>1</v>
      </c>
      <c r="F449" s="201" t="s">
        <v>517</v>
      </c>
      <c r="G449" s="13"/>
      <c r="H449" s="200" t="s">
        <v>1</v>
      </c>
      <c r="I449" s="202"/>
      <c r="J449" s="13"/>
      <c r="K449" s="13"/>
      <c r="L449" s="198"/>
      <c r="M449" s="203"/>
      <c r="N449" s="204"/>
      <c r="O449" s="204"/>
      <c r="P449" s="204"/>
      <c r="Q449" s="204"/>
      <c r="R449" s="204"/>
      <c r="S449" s="204"/>
      <c r="T449" s="205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00" t="s">
        <v>134</v>
      </c>
      <c r="AU449" s="200" t="s">
        <v>83</v>
      </c>
      <c r="AV449" s="13" t="s">
        <v>81</v>
      </c>
      <c r="AW449" s="13" t="s">
        <v>30</v>
      </c>
      <c r="AX449" s="13" t="s">
        <v>73</v>
      </c>
      <c r="AY449" s="200" t="s">
        <v>125</v>
      </c>
    </row>
    <row r="450" s="14" customFormat="1">
      <c r="A450" s="14"/>
      <c r="B450" s="206"/>
      <c r="C450" s="14"/>
      <c r="D450" s="199" t="s">
        <v>134</v>
      </c>
      <c r="E450" s="207" t="s">
        <v>1</v>
      </c>
      <c r="F450" s="208" t="s">
        <v>518</v>
      </c>
      <c r="G450" s="14"/>
      <c r="H450" s="209">
        <v>7.9859999999999998</v>
      </c>
      <c r="I450" s="210"/>
      <c r="J450" s="14"/>
      <c r="K450" s="14"/>
      <c r="L450" s="206"/>
      <c r="M450" s="211"/>
      <c r="N450" s="212"/>
      <c r="O450" s="212"/>
      <c r="P450" s="212"/>
      <c r="Q450" s="212"/>
      <c r="R450" s="212"/>
      <c r="S450" s="212"/>
      <c r="T450" s="213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07" t="s">
        <v>134</v>
      </c>
      <c r="AU450" s="207" t="s">
        <v>83</v>
      </c>
      <c r="AV450" s="14" t="s">
        <v>83</v>
      </c>
      <c r="AW450" s="14" t="s">
        <v>30</v>
      </c>
      <c r="AX450" s="14" t="s">
        <v>73</v>
      </c>
      <c r="AY450" s="207" t="s">
        <v>125</v>
      </c>
    </row>
    <row r="451" s="14" customFormat="1">
      <c r="A451" s="14"/>
      <c r="B451" s="206"/>
      <c r="C451" s="14"/>
      <c r="D451" s="199" t="s">
        <v>134</v>
      </c>
      <c r="E451" s="207" t="s">
        <v>1</v>
      </c>
      <c r="F451" s="208" t="s">
        <v>519</v>
      </c>
      <c r="G451" s="14"/>
      <c r="H451" s="209">
        <v>0.70199999999999996</v>
      </c>
      <c r="I451" s="210"/>
      <c r="J451" s="14"/>
      <c r="K451" s="14"/>
      <c r="L451" s="206"/>
      <c r="M451" s="211"/>
      <c r="N451" s="212"/>
      <c r="O451" s="212"/>
      <c r="P451" s="212"/>
      <c r="Q451" s="212"/>
      <c r="R451" s="212"/>
      <c r="S451" s="212"/>
      <c r="T451" s="21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07" t="s">
        <v>134</v>
      </c>
      <c r="AU451" s="207" t="s">
        <v>83</v>
      </c>
      <c r="AV451" s="14" t="s">
        <v>83</v>
      </c>
      <c r="AW451" s="14" t="s">
        <v>30</v>
      </c>
      <c r="AX451" s="14" t="s">
        <v>73</v>
      </c>
      <c r="AY451" s="207" t="s">
        <v>125</v>
      </c>
    </row>
    <row r="452" s="14" customFormat="1">
      <c r="A452" s="14"/>
      <c r="B452" s="206"/>
      <c r="C452" s="14"/>
      <c r="D452" s="199" t="s">
        <v>134</v>
      </c>
      <c r="E452" s="207" t="s">
        <v>1</v>
      </c>
      <c r="F452" s="208" t="s">
        <v>520</v>
      </c>
      <c r="G452" s="14"/>
      <c r="H452" s="209">
        <v>7.4960000000000004</v>
      </c>
      <c r="I452" s="210"/>
      <c r="J452" s="14"/>
      <c r="K452" s="14"/>
      <c r="L452" s="206"/>
      <c r="M452" s="211"/>
      <c r="N452" s="212"/>
      <c r="O452" s="212"/>
      <c r="P452" s="212"/>
      <c r="Q452" s="212"/>
      <c r="R452" s="212"/>
      <c r="S452" s="212"/>
      <c r="T452" s="213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07" t="s">
        <v>134</v>
      </c>
      <c r="AU452" s="207" t="s">
        <v>83</v>
      </c>
      <c r="AV452" s="14" t="s">
        <v>83</v>
      </c>
      <c r="AW452" s="14" t="s">
        <v>30</v>
      </c>
      <c r="AX452" s="14" t="s">
        <v>73</v>
      </c>
      <c r="AY452" s="207" t="s">
        <v>125</v>
      </c>
    </row>
    <row r="453" s="16" customFormat="1">
      <c r="A453" s="16"/>
      <c r="B453" s="232"/>
      <c r="C453" s="16"/>
      <c r="D453" s="199" t="s">
        <v>134</v>
      </c>
      <c r="E453" s="233" t="s">
        <v>1</v>
      </c>
      <c r="F453" s="234" t="s">
        <v>409</v>
      </c>
      <c r="G453" s="16"/>
      <c r="H453" s="235">
        <v>24.367000000000001</v>
      </c>
      <c r="I453" s="236"/>
      <c r="J453" s="16"/>
      <c r="K453" s="16"/>
      <c r="L453" s="232"/>
      <c r="M453" s="237"/>
      <c r="N453" s="238"/>
      <c r="O453" s="238"/>
      <c r="P453" s="238"/>
      <c r="Q453" s="238"/>
      <c r="R453" s="238"/>
      <c r="S453" s="238"/>
      <c r="T453" s="239"/>
      <c r="U453" s="16"/>
      <c r="V453" s="16"/>
      <c r="W453" s="16"/>
      <c r="X453" s="16"/>
      <c r="Y453" s="16"/>
      <c r="Z453" s="16"/>
      <c r="AA453" s="16"/>
      <c r="AB453" s="16"/>
      <c r="AC453" s="16"/>
      <c r="AD453" s="16"/>
      <c r="AE453" s="16"/>
      <c r="AT453" s="233" t="s">
        <v>134</v>
      </c>
      <c r="AU453" s="233" t="s">
        <v>83</v>
      </c>
      <c r="AV453" s="16" t="s">
        <v>144</v>
      </c>
      <c r="AW453" s="16" t="s">
        <v>30</v>
      </c>
      <c r="AX453" s="16" t="s">
        <v>73</v>
      </c>
      <c r="AY453" s="233" t="s">
        <v>125</v>
      </c>
    </row>
    <row r="454" s="13" customFormat="1">
      <c r="A454" s="13"/>
      <c r="B454" s="198"/>
      <c r="C454" s="13"/>
      <c r="D454" s="199" t="s">
        <v>134</v>
      </c>
      <c r="E454" s="200" t="s">
        <v>1</v>
      </c>
      <c r="F454" s="201" t="s">
        <v>410</v>
      </c>
      <c r="G454" s="13"/>
      <c r="H454" s="200" t="s">
        <v>1</v>
      </c>
      <c r="I454" s="202"/>
      <c r="J454" s="13"/>
      <c r="K454" s="13"/>
      <c r="L454" s="198"/>
      <c r="M454" s="203"/>
      <c r="N454" s="204"/>
      <c r="O454" s="204"/>
      <c r="P454" s="204"/>
      <c r="Q454" s="204"/>
      <c r="R454" s="204"/>
      <c r="S454" s="204"/>
      <c r="T454" s="205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00" t="s">
        <v>134</v>
      </c>
      <c r="AU454" s="200" t="s">
        <v>83</v>
      </c>
      <c r="AV454" s="13" t="s">
        <v>81</v>
      </c>
      <c r="AW454" s="13" t="s">
        <v>30</v>
      </c>
      <c r="AX454" s="13" t="s">
        <v>73</v>
      </c>
      <c r="AY454" s="200" t="s">
        <v>125</v>
      </c>
    </row>
    <row r="455" s="13" customFormat="1">
      <c r="A455" s="13"/>
      <c r="B455" s="198"/>
      <c r="C455" s="13"/>
      <c r="D455" s="199" t="s">
        <v>134</v>
      </c>
      <c r="E455" s="200" t="s">
        <v>1</v>
      </c>
      <c r="F455" s="201" t="s">
        <v>512</v>
      </c>
      <c r="G455" s="13"/>
      <c r="H455" s="200" t="s">
        <v>1</v>
      </c>
      <c r="I455" s="202"/>
      <c r="J455" s="13"/>
      <c r="K455" s="13"/>
      <c r="L455" s="198"/>
      <c r="M455" s="203"/>
      <c r="N455" s="204"/>
      <c r="O455" s="204"/>
      <c r="P455" s="204"/>
      <c r="Q455" s="204"/>
      <c r="R455" s="204"/>
      <c r="S455" s="204"/>
      <c r="T455" s="205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00" t="s">
        <v>134</v>
      </c>
      <c r="AU455" s="200" t="s">
        <v>83</v>
      </c>
      <c r="AV455" s="13" t="s">
        <v>81</v>
      </c>
      <c r="AW455" s="13" t="s">
        <v>30</v>
      </c>
      <c r="AX455" s="13" t="s">
        <v>73</v>
      </c>
      <c r="AY455" s="200" t="s">
        <v>125</v>
      </c>
    </row>
    <row r="456" s="14" customFormat="1">
      <c r="A456" s="14"/>
      <c r="B456" s="206"/>
      <c r="C456" s="14"/>
      <c r="D456" s="199" t="s">
        <v>134</v>
      </c>
      <c r="E456" s="207" t="s">
        <v>1</v>
      </c>
      <c r="F456" s="208" t="s">
        <v>521</v>
      </c>
      <c r="G456" s="14"/>
      <c r="H456" s="209">
        <v>2.5059999999999998</v>
      </c>
      <c r="I456" s="210"/>
      <c r="J456" s="14"/>
      <c r="K456" s="14"/>
      <c r="L456" s="206"/>
      <c r="M456" s="211"/>
      <c r="N456" s="212"/>
      <c r="O456" s="212"/>
      <c r="P456" s="212"/>
      <c r="Q456" s="212"/>
      <c r="R456" s="212"/>
      <c r="S456" s="212"/>
      <c r="T456" s="213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07" t="s">
        <v>134</v>
      </c>
      <c r="AU456" s="207" t="s">
        <v>83</v>
      </c>
      <c r="AV456" s="14" t="s">
        <v>83</v>
      </c>
      <c r="AW456" s="14" t="s">
        <v>30</v>
      </c>
      <c r="AX456" s="14" t="s">
        <v>73</v>
      </c>
      <c r="AY456" s="207" t="s">
        <v>125</v>
      </c>
    </row>
    <row r="457" s="14" customFormat="1">
      <c r="A457" s="14"/>
      <c r="B457" s="206"/>
      <c r="C457" s="14"/>
      <c r="D457" s="199" t="s">
        <v>134</v>
      </c>
      <c r="E457" s="207" t="s">
        <v>1</v>
      </c>
      <c r="F457" s="208" t="s">
        <v>522</v>
      </c>
      <c r="G457" s="14"/>
      <c r="H457" s="209">
        <v>2.5059999999999998</v>
      </c>
      <c r="I457" s="210"/>
      <c r="J457" s="14"/>
      <c r="K457" s="14"/>
      <c r="L457" s="206"/>
      <c r="M457" s="211"/>
      <c r="N457" s="212"/>
      <c r="O457" s="212"/>
      <c r="P457" s="212"/>
      <c r="Q457" s="212"/>
      <c r="R457" s="212"/>
      <c r="S457" s="212"/>
      <c r="T457" s="213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07" t="s">
        <v>134</v>
      </c>
      <c r="AU457" s="207" t="s">
        <v>83</v>
      </c>
      <c r="AV457" s="14" t="s">
        <v>83</v>
      </c>
      <c r="AW457" s="14" t="s">
        <v>30</v>
      </c>
      <c r="AX457" s="14" t="s">
        <v>73</v>
      </c>
      <c r="AY457" s="207" t="s">
        <v>125</v>
      </c>
    </row>
    <row r="458" s="14" customFormat="1">
      <c r="A458" s="14"/>
      <c r="B458" s="206"/>
      <c r="C458" s="14"/>
      <c r="D458" s="199" t="s">
        <v>134</v>
      </c>
      <c r="E458" s="207" t="s">
        <v>1</v>
      </c>
      <c r="F458" s="208" t="s">
        <v>523</v>
      </c>
      <c r="G458" s="14"/>
      <c r="H458" s="209">
        <v>1.0269999999999999</v>
      </c>
      <c r="I458" s="210"/>
      <c r="J458" s="14"/>
      <c r="K458" s="14"/>
      <c r="L458" s="206"/>
      <c r="M458" s="211"/>
      <c r="N458" s="212"/>
      <c r="O458" s="212"/>
      <c r="P458" s="212"/>
      <c r="Q458" s="212"/>
      <c r="R458" s="212"/>
      <c r="S458" s="212"/>
      <c r="T458" s="213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07" t="s">
        <v>134</v>
      </c>
      <c r="AU458" s="207" t="s">
        <v>83</v>
      </c>
      <c r="AV458" s="14" t="s">
        <v>83</v>
      </c>
      <c r="AW458" s="14" t="s">
        <v>30</v>
      </c>
      <c r="AX458" s="14" t="s">
        <v>73</v>
      </c>
      <c r="AY458" s="207" t="s">
        <v>125</v>
      </c>
    </row>
    <row r="459" s="14" customFormat="1">
      <c r="A459" s="14"/>
      <c r="B459" s="206"/>
      <c r="C459" s="14"/>
      <c r="D459" s="199" t="s">
        <v>134</v>
      </c>
      <c r="E459" s="207" t="s">
        <v>1</v>
      </c>
      <c r="F459" s="208" t="s">
        <v>524</v>
      </c>
      <c r="G459" s="14"/>
      <c r="H459" s="209">
        <v>1.603</v>
      </c>
      <c r="I459" s="210"/>
      <c r="J459" s="14"/>
      <c r="K459" s="14"/>
      <c r="L459" s="206"/>
      <c r="M459" s="211"/>
      <c r="N459" s="212"/>
      <c r="O459" s="212"/>
      <c r="P459" s="212"/>
      <c r="Q459" s="212"/>
      <c r="R459" s="212"/>
      <c r="S459" s="212"/>
      <c r="T459" s="21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07" t="s">
        <v>134</v>
      </c>
      <c r="AU459" s="207" t="s">
        <v>83</v>
      </c>
      <c r="AV459" s="14" t="s">
        <v>83</v>
      </c>
      <c r="AW459" s="14" t="s">
        <v>30</v>
      </c>
      <c r="AX459" s="14" t="s">
        <v>73</v>
      </c>
      <c r="AY459" s="207" t="s">
        <v>125</v>
      </c>
    </row>
    <row r="460" s="14" customFormat="1">
      <c r="A460" s="14"/>
      <c r="B460" s="206"/>
      <c r="C460" s="14"/>
      <c r="D460" s="199" t="s">
        <v>134</v>
      </c>
      <c r="E460" s="207" t="s">
        <v>1</v>
      </c>
      <c r="F460" s="208" t="s">
        <v>525</v>
      </c>
      <c r="G460" s="14"/>
      <c r="H460" s="209">
        <v>1.216</v>
      </c>
      <c r="I460" s="210"/>
      <c r="J460" s="14"/>
      <c r="K460" s="14"/>
      <c r="L460" s="206"/>
      <c r="M460" s="211"/>
      <c r="N460" s="212"/>
      <c r="O460" s="212"/>
      <c r="P460" s="212"/>
      <c r="Q460" s="212"/>
      <c r="R460" s="212"/>
      <c r="S460" s="212"/>
      <c r="T460" s="21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07" t="s">
        <v>134</v>
      </c>
      <c r="AU460" s="207" t="s">
        <v>83</v>
      </c>
      <c r="AV460" s="14" t="s">
        <v>83</v>
      </c>
      <c r="AW460" s="14" t="s">
        <v>30</v>
      </c>
      <c r="AX460" s="14" t="s">
        <v>73</v>
      </c>
      <c r="AY460" s="207" t="s">
        <v>125</v>
      </c>
    </row>
    <row r="461" s="13" customFormat="1">
      <c r="A461" s="13"/>
      <c r="B461" s="198"/>
      <c r="C461" s="13"/>
      <c r="D461" s="199" t="s">
        <v>134</v>
      </c>
      <c r="E461" s="200" t="s">
        <v>1</v>
      </c>
      <c r="F461" s="201" t="s">
        <v>517</v>
      </c>
      <c r="G461" s="13"/>
      <c r="H461" s="200" t="s">
        <v>1</v>
      </c>
      <c r="I461" s="202"/>
      <c r="J461" s="13"/>
      <c r="K461" s="13"/>
      <c r="L461" s="198"/>
      <c r="M461" s="203"/>
      <c r="N461" s="204"/>
      <c r="O461" s="204"/>
      <c r="P461" s="204"/>
      <c r="Q461" s="204"/>
      <c r="R461" s="204"/>
      <c r="S461" s="204"/>
      <c r="T461" s="205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00" t="s">
        <v>134</v>
      </c>
      <c r="AU461" s="200" t="s">
        <v>83</v>
      </c>
      <c r="AV461" s="13" t="s">
        <v>81</v>
      </c>
      <c r="AW461" s="13" t="s">
        <v>30</v>
      </c>
      <c r="AX461" s="13" t="s">
        <v>73</v>
      </c>
      <c r="AY461" s="200" t="s">
        <v>125</v>
      </c>
    </row>
    <row r="462" s="14" customFormat="1">
      <c r="A462" s="14"/>
      <c r="B462" s="206"/>
      <c r="C462" s="14"/>
      <c r="D462" s="199" t="s">
        <v>134</v>
      </c>
      <c r="E462" s="207" t="s">
        <v>1</v>
      </c>
      <c r="F462" s="208" t="s">
        <v>526</v>
      </c>
      <c r="G462" s="14"/>
      <c r="H462" s="209">
        <v>8.9429999999999996</v>
      </c>
      <c r="I462" s="210"/>
      <c r="J462" s="14"/>
      <c r="K462" s="14"/>
      <c r="L462" s="206"/>
      <c r="M462" s="211"/>
      <c r="N462" s="212"/>
      <c r="O462" s="212"/>
      <c r="P462" s="212"/>
      <c r="Q462" s="212"/>
      <c r="R462" s="212"/>
      <c r="S462" s="212"/>
      <c r="T462" s="213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07" t="s">
        <v>134</v>
      </c>
      <c r="AU462" s="207" t="s">
        <v>83</v>
      </c>
      <c r="AV462" s="14" t="s">
        <v>83</v>
      </c>
      <c r="AW462" s="14" t="s">
        <v>30</v>
      </c>
      <c r="AX462" s="14" t="s">
        <v>73</v>
      </c>
      <c r="AY462" s="207" t="s">
        <v>125</v>
      </c>
    </row>
    <row r="463" s="14" customFormat="1">
      <c r="A463" s="14"/>
      <c r="B463" s="206"/>
      <c r="C463" s="14"/>
      <c r="D463" s="199" t="s">
        <v>134</v>
      </c>
      <c r="E463" s="207" t="s">
        <v>1</v>
      </c>
      <c r="F463" s="208" t="s">
        <v>527</v>
      </c>
      <c r="G463" s="14"/>
      <c r="H463" s="209">
        <v>0.73399999999999999</v>
      </c>
      <c r="I463" s="210"/>
      <c r="J463" s="14"/>
      <c r="K463" s="14"/>
      <c r="L463" s="206"/>
      <c r="M463" s="211"/>
      <c r="N463" s="212"/>
      <c r="O463" s="212"/>
      <c r="P463" s="212"/>
      <c r="Q463" s="212"/>
      <c r="R463" s="212"/>
      <c r="S463" s="212"/>
      <c r="T463" s="213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07" t="s">
        <v>134</v>
      </c>
      <c r="AU463" s="207" t="s">
        <v>83</v>
      </c>
      <c r="AV463" s="14" t="s">
        <v>83</v>
      </c>
      <c r="AW463" s="14" t="s">
        <v>30</v>
      </c>
      <c r="AX463" s="14" t="s">
        <v>73</v>
      </c>
      <c r="AY463" s="207" t="s">
        <v>125</v>
      </c>
    </row>
    <row r="464" s="14" customFormat="1">
      <c r="A464" s="14"/>
      <c r="B464" s="206"/>
      <c r="C464" s="14"/>
      <c r="D464" s="199" t="s">
        <v>134</v>
      </c>
      <c r="E464" s="207" t="s">
        <v>1</v>
      </c>
      <c r="F464" s="208" t="s">
        <v>528</v>
      </c>
      <c r="G464" s="14"/>
      <c r="H464" s="209">
        <v>7.7519999999999998</v>
      </c>
      <c r="I464" s="210"/>
      <c r="J464" s="14"/>
      <c r="K464" s="14"/>
      <c r="L464" s="206"/>
      <c r="M464" s="211"/>
      <c r="N464" s="212"/>
      <c r="O464" s="212"/>
      <c r="P464" s="212"/>
      <c r="Q464" s="212"/>
      <c r="R464" s="212"/>
      <c r="S464" s="212"/>
      <c r="T464" s="21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07" t="s">
        <v>134</v>
      </c>
      <c r="AU464" s="207" t="s">
        <v>83</v>
      </c>
      <c r="AV464" s="14" t="s">
        <v>83</v>
      </c>
      <c r="AW464" s="14" t="s">
        <v>30</v>
      </c>
      <c r="AX464" s="14" t="s">
        <v>73</v>
      </c>
      <c r="AY464" s="207" t="s">
        <v>125</v>
      </c>
    </row>
    <row r="465" s="14" customFormat="1">
      <c r="A465" s="14"/>
      <c r="B465" s="206"/>
      <c r="C465" s="14"/>
      <c r="D465" s="199" t="s">
        <v>134</v>
      </c>
      <c r="E465" s="207" t="s">
        <v>1</v>
      </c>
      <c r="F465" s="208" t="s">
        <v>529</v>
      </c>
      <c r="G465" s="14"/>
      <c r="H465" s="209">
        <v>4.4930000000000003</v>
      </c>
      <c r="I465" s="210"/>
      <c r="J465" s="14"/>
      <c r="K465" s="14"/>
      <c r="L465" s="206"/>
      <c r="M465" s="211"/>
      <c r="N465" s="212"/>
      <c r="O465" s="212"/>
      <c r="P465" s="212"/>
      <c r="Q465" s="212"/>
      <c r="R465" s="212"/>
      <c r="S465" s="212"/>
      <c r="T465" s="213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07" t="s">
        <v>134</v>
      </c>
      <c r="AU465" s="207" t="s">
        <v>83</v>
      </c>
      <c r="AV465" s="14" t="s">
        <v>83</v>
      </c>
      <c r="AW465" s="14" t="s">
        <v>30</v>
      </c>
      <c r="AX465" s="14" t="s">
        <v>73</v>
      </c>
      <c r="AY465" s="207" t="s">
        <v>125</v>
      </c>
    </row>
    <row r="466" s="16" customFormat="1">
      <c r="A466" s="16"/>
      <c r="B466" s="232"/>
      <c r="C466" s="16"/>
      <c r="D466" s="199" t="s">
        <v>134</v>
      </c>
      <c r="E466" s="233" t="s">
        <v>1</v>
      </c>
      <c r="F466" s="234" t="s">
        <v>409</v>
      </c>
      <c r="G466" s="16"/>
      <c r="H466" s="235">
        <v>30.780000000000001</v>
      </c>
      <c r="I466" s="236"/>
      <c r="J466" s="16"/>
      <c r="K466" s="16"/>
      <c r="L466" s="232"/>
      <c r="M466" s="237"/>
      <c r="N466" s="238"/>
      <c r="O466" s="238"/>
      <c r="P466" s="238"/>
      <c r="Q466" s="238"/>
      <c r="R466" s="238"/>
      <c r="S466" s="238"/>
      <c r="T466" s="239"/>
      <c r="U466" s="16"/>
      <c r="V466" s="16"/>
      <c r="W466" s="16"/>
      <c r="X466" s="16"/>
      <c r="Y466" s="16"/>
      <c r="Z466" s="16"/>
      <c r="AA466" s="16"/>
      <c r="AB466" s="16"/>
      <c r="AC466" s="16"/>
      <c r="AD466" s="16"/>
      <c r="AE466" s="16"/>
      <c r="AT466" s="233" t="s">
        <v>134</v>
      </c>
      <c r="AU466" s="233" t="s">
        <v>83</v>
      </c>
      <c r="AV466" s="16" t="s">
        <v>144</v>
      </c>
      <c r="AW466" s="16" t="s">
        <v>30</v>
      </c>
      <c r="AX466" s="16" t="s">
        <v>73</v>
      </c>
      <c r="AY466" s="233" t="s">
        <v>125</v>
      </c>
    </row>
    <row r="467" s="15" customFormat="1">
      <c r="A467" s="15"/>
      <c r="B467" s="214"/>
      <c r="C467" s="15"/>
      <c r="D467" s="199" t="s">
        <v>134</v>
      </c>
      <c r="E467" s="215" t="s">
        <v>1</v>
      </c>
      <c r="F467" s="216" t="s">
        <v>139</v>
      </c>
      <c r="G467" s="15"/>
      <c r="H467" s="217">
        <v>55.146999999999998</v>
      </c>
      <c r="I467" s="218"/>
      <c r="J467" s="15"/>
      <c r="K467" s="15"/>
      <c r="L467" s="214"/>
      <c r="M467" s="219"/>
      <c r="N467" s="220"/>
      <c r="O467" s="220"/>
      <c r="P467" s="220"/>
      <c r="Q467" s="220"/>
      <c r="R467" s="220"/>
      <c r="S467" s="220"/>
      <c r="T467" s="221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15" t="s">
        <v>134</v>
      </c>
      <c r="AU467" s="215" t="s">
        <v>83</v>
      </c>
      <c r="AV467" s="15" t="s">
        <v>132</v>
      </c>
      <c r="AW467" s="15" t="s">
        <v>30</v>
      </c>
      <c r="AX467" s="15" t="s">
        <v>81</v>
      </c>
      <c r="AY467" s="215" t="s">
        <v>125</v>
      </c>
    </row>
    <row r="468" s="2" customFormat="1" ht="43.2" customHeight="1">
      <c r="A468" s="38"/>
      <c r="B468" s="184"/>
      <c r="C468" s="185" t="s">
        <v>530</v>
      </c>
      <c r="D468" s="185" t="s">
        <v>127</v>
      </c>
      <c r="E468" s="186" t="s">
        <v>531</v>
      </c>
      <c r="F468" s="187" t="s">
        <v>532</v>
      </c>
      <c r="G468" s="188" t="s">
        <v>176</v>
      </c>
      <c r="H468" s="189">
        <v>357.14299999999997</v>
      </c>
      <c r="I468" s="190"/>
      <c r="J468" s="191">
        <f>ROUND(I468*H468,2)</f>
        <v>0</v>
      </c>
      <c r="K468" s="187" t="s">
        <v>131</v>
      </c>
      <c r="L468" s="39"/>
      <c r="M468" s="192" t="s">
        <v>1</v>
      </c>
      <c r="N468" s="193" t="s">
        <v>38</v>
      </c>
      <c r="O468" s="77"/>
      <c r="P468" s="194">
        <f>O468*H468</f>
        <v>0</v>
      </c>
      <c r="Q468" s="194">
        <v>0.0024399999999999999</v>
      </c>
      <c r="R468" s="194">
        <f>Q468*H468</f>
        <v>0.87142891999999994</v>
      </c>
      <c r="S468" s="194">
        <v>0</v>
      </c>
      <c r="T468" s="195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196" t="s">
        <v>132</v>
      </c>
      <c r="AT468" s="196" t="s">
        <v>127</v>
      </c>
      <c r="AU468" s="196" t="s">
        <v>83</v>
      </c>
      <c r="AY468" s="19" t="s">
        <v>125</v>
      </c>
      <c r="BE468" s="197">
        <f>IF(N468="základní",J468,0)</f>
        <v>0</v>
      </c>
      <c r="BF468" s="197">
        <f>IF(N468="snížená",J468,0)</f>
        <v>0</v>
      </c>
      <c r="BG468" s="197">
        <f>IF(N468="zákl. přenesená",J468,0)</f>
        <v>0</v>
      </c>
      <c r="BH468" s="197">
        <f>IF(N468="sníž. přenesená",J468,0)</f>
        <v>0</v>
      </c>
      <c r="BI468" s="197">
        <f>IF(N468="nulová",J468,0)</f>
        <v>0</v>
      </c>
      <c r="BJ468" s="19" t="s">
        <v>81</v>
      </c>
      <c r="BK468" s="197">
        <f>ROUND(I468*H468,2)</f>
        <v>0</v>
      </c>
      <c r="BL468" s="19" t="s">
        <v>132</v>
      </c>
      <c r="BM468" s="196" t="s">
        <v>533</v>
      </c>
    </row>
    <row r="469" s="13" customFormat="1">
      <c r="A469" s="13"/>
      <c r="B469" s="198"/>
      <c r="C469" s="13"/>
      <c r="D469" s="199" t="s">
        <v>134</v>
      </c>
      <c r="E469" s="200" t="s">
        <v>1</v>
      </c>
      <c r="F469" s="201" t="s">
        <v>511</v>
      </c>
      <c r="G469" s="13"/>
      <c r="H469" s="200" t="s">
        <v>1</v>
      </c>
      <c r="I469" s="202"/>
      <c r="J469" s="13"/>
      <c r="K469" s="13"/>
      <c r="L469" s="198"/>
      <c r="M469" s="203"/>
      <c r="N469" s="204"/>
      <c r="O469" s="204"/>
      <c r="P469" s="204"/>
      <c r="Q469" s="204"/>
      <c r="R469" s="204"/>
      <c r="S469" s="204"/>
      <c r="T469" s="205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00" t="s">
        <v>134</v>
      </c>
      <c r="AU469" s="200" t="s">
        <v>83</v>
      </c>
      <c r="AV469" s="13" t="s">
        <v>81</v>
      </c>
      <c r="AW469" s="13" t="s">
        <v>30</v>
      </c>
      <c r="AX469" s="13" t="s">
        <v>73</v>
      </c>
      <c r="AY469" s="200" t="s">
        <v>125</v>
      </c>
    </row>
    <row r="470" s="13" customFormat="1">
      <c r="A470" s="13"/>
      <c r="B470" s="198"/>
      <c r="C470" s="13"/>
      <c r="D470" s="199" t="s">
        <v>134</v>
      </c>
      <c r="E470" s="200" t="s">
        <v>1</v>
      </c>
      <c r="F470" s="201" t="s">
        <v>379</v>
      </c>
      <c r="G470" s="13"/>
      <c r="H470" s="200" t="s">
        <v>1</v>
      </c>
      <c r="I470" s="202"/>
      <c r="J470" s="13"/>
      <c r="K470" s="13"/>
      <c r="L470" s="198"/>
      <c r="M470" s="203"/>
      <c r="N470" s="204"/>
      <c r="O470" s="204"/>
      <c r="P470" s="204"/>
      <c r="Q470" s="204"/>
      <c r="R470" s="204"/>
      <c r="S470" s="204"/>
      <c r="T470" s="205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00" t="s">
        <v>134</v>
      </c>
      <c r="AU470" s="200" t="s">
        <v>83</v>
      </c>
      <c r="AV470" s="13" t="s">
        <v>81</v>
      </c>
      <c r="AW470" s="13" t="s">
        <v>30</v>
      </c>
      <c r="AX470" s="13" t="s">
        <v>73</v>
      </c>
      <c r="AY470" s="200" t="s">
        <v>125</v>
      </c>
    </row>
    <row r="471" s="14" customFormat="1">
      <c r="A471" s="14"/>
      <c r="B471" s="206"/>
      <c r="C471" s="14"/>
      <c r="D471" s="199" t="s">
        <v>134</v>
      </c>
      <c r="E471" s="207" t="s">
        <v>1</v>
      </c>
      <c r="F471" s="208" t="s">
        <v>534</v>
      </c>
      <c r="G471" s="14"/>
      <c r="H471" s="209">
        <v>85.183999999999998</v>
      </c>
      <c r="I471" s="210"/>
      <c r="J471" s="14"/>
      <c r="K471" s="14"/>
      <c r="L471" s="206"/>
      <c r="M471" s="211"/>
      <c r="N471" s="212"/>
      <c r="O471" s="212"/>
      <c r="P471" s="212"/>
      <c r="Q471" s="212"/>
      <c r="R471" s="212"/>
      <c r="S471" s="212"/>
      <c r="T471" s="213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07" t="s">
        <v>134</v>
      </c>
      <c r="AU471" s="207" t="s">
        <v>83</v>
      </c>
      <c r="AV471" s="14" t="s">
        <v>83</v>
      </c>
      <c r="AW471" s="14" t="s">
        <v>30</v>
      </c>
      <c r="AX471" s="14" t="s">
        <v>73</v>
      </c>
      <c r="AY471" s="207" t="s">
        <v>125</v>
      </c>
    </row>
    <row r="472" s="14" customFormat="1">
      <c r="A472" s="14"/>
      <c r="B472" s="206"/>
      <c r="C472" s="14"/>
      <c r="D472" s="199" t="s">
        <v>134</v>
      </c>
      <c r="E472" s="207" t="s">
        <v>1</v>
      </c>
      <c r="F472" s="208" t="s">
        <v>535</v>
      </c>
      <c r="G472" s="14"/>
      <c r="H472" s="209">
        <v>5.46</v>
      </c>
      <c r="I472" s="210"/>
      <c r="J472" s="14"/>
      <c r="K472" s="14"/>
      <c r="L472" s="206"/>
      <c r="M472" s="211"/>
      <c r="N472" s="212"/>
      <c r="O472" s="212"/>
      <c r="P472" s="212"/>
      <c r="Q472" s="212"/>
      <c r="R472" s="212"/>
      <c r="S472" s="212"/>
      <c r="T472" s="213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07" t="s">
        <v>134</v>
      </c>
      <c r="AU472" s="207" t="s">
        <v>83</v>
      </c>
      <c r="AV472" s="14" t="s">
        <v>83</v>
      </c>
      <c r="AW472" s="14" t="s">
        <v>30</v>
      </c>
      <c r="AX472" s="14" t="s">
        <v>73</v>
      </c>
      <c r="AY472" s="207" t="s">
        <v>125</v>
      </c>
    </row>
    <row r="473" s="14" customFormat="1">
      <c r="A473" s="14"/>
      <c r="B473" s="206"/>
      <c r="C473" s="14"/>
      <c r="D473" s="199" t="s">
        <v>134</v>
      </c>
      <c r="E473" s="207" t="s">
        <v>1</v>
      </c>
      <c r="F473" s="208" t="s">
        <v>536</v>
      </c>
      <c r="G473" s="14"/>
      <c r="H473" s="209">
        <v>59.438000000000002</v>
      </c>
      <c r="I473" s="210"/>
      <c r="J473" s="14"/>
      <c r="K473" s="14"/>
      <c r="L473" s="206"/>
      <c r="M473" s="211"/>
      <c r="N473" s="212"/>
      <c r="O473" s="212"/>
      <c r="P473" s="212"/>
      <c r="Q473" s="212"/>
      <c r="R473" s="212"/>
      <c r="S473" s="212"/>
      <c r="T473" s="213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07" t="s">
        <v>134</v>
      </c>
      <c r="AU473" s="207" t="s">
        <v>83</v>
      </c>
      <c r="AV473" s="14" t="s">
        <v>83</v>
      </c>
      <c r="AW473" s="14" t="s">
        <v>30</v>
      </c>
      <c r="AX473" s="14" t="s">
        <v>73</v>
      </c>
      <c r="AY473" s="207" t="s">
        <v>125</v>
      </c>
    </row>
    <row r="474" s="16" customFormat="1">
      <c r="A474" s="16"/>
      <c r="B474" s="232"/>
      <c r="C474" s="16"/>
      <c r="D474" s="199" t="s">
        <v>134</v>
      </c>
      <c r="E474" s="233" t="s">
        <v>1</v>
      </c>
      <c r="F474" s="234" t="s">
        <v>409</v>
      </c>
      <c r="G474" s="16"/>
      <c r="H474" s="235">
        <v>150.08199999999999</v>
      </c>
      <c r="I474" s="236"/>
      <c r="J474" s="16"/>
      <c r="K474" s="16"/>
      <c r="L474" s="232"/>
      <c r="M474" s="237"/>
      <c r="N474" s="238"/>
      <c r="O474" s="238"/>
      <c r="P474" s="238"/>
      <c r="Q474" s="238"/>
      <c r="R474" s="238"/>
      <c r="S474" s="238"/>
      <c r="T474" s="239"/>
      <c r="U474" s="16"/>
      <c r="V474" s="16"/>
      <c r="W474" s="16"/>
      <c r="X474" s="16"/>
      <c r="Y474" s="16"/>
      <c r="Z474" s="16"/>
      <c r="AA474" s="16"/>
      <c r="AB474" s="16"/>
      <c r="AC474" s="16"/>
      <c r="AD474" s="16"/>
      <c r="AE474" s="16"/>
      <c r="AT474" s="233" t="s">
        <v>134</v>
      </c>
      <c r="AU474" s="233" t="s">
        <v>83</v>
      </c>
      <c r="AV474" s="16" t="s">
        <v>144</v>
      </c>
      <c r="AW474" s="16" t="s">
        <v>30</v>
      </c>
      <c r="AX474" s="16" t="s">
        <v>73</v>
      </c>
      <c r="AY474" s="233" t="s">
        <v>125</v>
      </c>
    </row>
    <row r="475" s="13" customFormat="1">
      <c r="A475" s="13"/>
      <c r="B475" s="198"/>
      <c r="C475" s="13"/>
      <c r="D475" s="199" t="s">
        <v>134</v>
      </c>
      <c r="E475" s="200" t="s">
        <v>1</v>
      </c>
      <c r="F475" s="201" t="s">
        <v>410</v>
      </c>
      <c r="G475" s="13"/>
      <c r="H475" s="200" t="s">
        <v>1</v>
      </c>
      <c r="I475" s="202"/>
      <c r="J475" s="13"/>
      <c r="K475" s="13"/>
      <c r="L475" s="198"/>
      <c r="M475" s="203"/>
      <c r="N475" s="204"/>
      <c r="O475" s="204"/>
      <c r="P475" s="204"/>
      <c r="Q475" s="204"/>
      <c r="R475" s="204"/>
      <c r="S475" s="204"/>
      <c r="T475" s="205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00" t="s">
        <v>134</v>
      </c>
      <c r="AU475" s="200" t="s">
        <v>83</v>
      </c>
      <c r="AV475" s="13" t="s">
        <v>81</v>
      </c>
      <c r="AW475" s="13" t="s">
        <v>30</v>
      </c>
      <c r="AX475" s="13" t="s">
        <v>73</v>
      </c>
      <c r="AY475" s="200" t="s">
        <v>125</v>
      </c>
    </row>
    <row r="476" s="14" customFormat="1">
      <c r="A476" s="14"/>
      <c r="B476" s="206"/>
      <c r="C476" s="14"/>
      <c r="D476" s="199" t="s">
        <v>134</v>
      </c>
      <c r="E476" s="207" t="s">
        <v>1</v>
      </c>
      <c r="F476" s="208" t="s">
        <v>537</v>
      </c>
      <c r="G476" s="14"/>
      <c r="H476" s="209">
        <v>10.304</v>
      </c>
      <c r="I476" s="210"/>
      <c r="J476" s="14"/>
      <c r="K476" s="14"/>
      <c r="L476" s="206"/>
      <c r="M476" s="211"/>
      <c r="N476" s="212"/>
      <c r="O476" s="212"/>
      <c r="P476" s="212"/>
      <c r="Q476" s="212"/>
      <c r="R476" s="212"/>
      <c r="S476" s="212"/>
      <c r="T476" s="213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07" t="s">
        <v>134</v>
      </c>
      <c r="AU476" s="207" t="s">
        <v>83</v>
      </c>
      <c r="AV476" s="14" t="s">
        <v>83</v>
      </c>
      <c r="AW476" s="14" t="s">
        <v>30</v>
      </c>
      <c r="AX476" s="14" t="s">
        <v>73</v>
      </c>
      <c r="AY476" s="207" t="s">
        <v>125</v>
      </c>
    </row>
    <row r="477" s="14" customFormat="1">
      <c r="A477" s="14"/>
      <c r="B477" s="206"/>
      <c r="C477" s="14"/>
      <c r="D477" s="199" t="s">
        <v>134</v>
      </c>
      <c r="E477" s="207" t="s">
        <v>1</v>
      </c>
      <c r="F477" s="208" t="s">
        <v>538</v>
      </c>
      <c r="G477" s="14"/>
      <c r="H477" s="209">
        <v>65.581999999999994</v>
      </c>
      <c r="I477" s="210"/>
      <c r="J477" s="14"/>
      <c r="K477" s="14"/>
      <c r="L477" s="206"/>
      <c r="M477" s="211"/>
      <c r="N477" s="212"/>
      <c r="O477" s="212"/>
      <c r="P477" s="212"/>
      <c r="Q477" s="212"/>
      <c r="R477" s="212"/>
      <c r="S477" s="212"/>
      <c r="T477" s="213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07" t="s">
        <v>134</v>
      </c>
      <c r="AU477" s="207" t="s">
        <v>83</v>
      </c>
      <c r="AV477" s="14" t="s">
        <v>83</v>
      </c>
      <c r="AW477" s="14" t="s">
        <v>30</v>
      </c>
      <c r="AX477" s="14" t="s">
        <v>73</v>
      </c>
      <c r="AY477" s="207" t="s">
        <v>125</v>
      </c>
    </row>
    <row r="478" s="14" customFormat="1">
      <c r="A478" s="14"/>
      <c r="B478" s="206"/>
      <c r="C478" s="14"/>
      <c r="D478" s="199" t="s">
        <v>134</v>
      </c>
      <c r="E478" s="207" t="s">
        <v>1</v>
      </c>
      <c r="F478" s="208" t="s">
        <v>539</v>
      </c>
      <c r="G478" s="14"/>
      <c r="H478" s="209">
        <v>9.7919999999999998</v>
      </c>
      <c r="I478" s="210"/>
      <c r="J478" s="14"/>
      <c r="K478" s="14"/>
      <c r="L478" s="206"/>
      <c r="M478" s="211"/>
      <c r="N478" s="212"/>
      <c r="O478" s="212"/>
      <c r="P478" s="212"/>
      <c r="Q478" s="212"/>
      <c r="R478" s="212"/>
      <c r="S478" s="212"/>
      <c r="T478" s="213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07" t="s">
        <v>134</v>
      </c>
      <c r="AU478" s="207" t="s">
        <v>83</v>
      </c>
      <c r="AV478" s="14" t="s">
        <v>83</v>
      </c>
      <c r="AW478" s="14" t="s">
        <v>30</v>
      </c>
      <c r="AX478" s="14" t="s">
        <v>73</v>
      </c>
      <c r="AY478" s="207" t="s">
        <v>125</v>
      </c>
    </row>
    <row r="479" s="14" customFormat="1">
      <c r="A479" s="14"/>
      <c r="B479" s="206"/>
      <c r="C479" s="14"/>
      <c r="D479" s="199" t="s">
        <v>134</v>
      </c>
      <c r="E479" s="207" t="s">
        <v>1</v>
      </c>
      <c r="F479" s="208" t="s">
        <v>540</v>
      </c>
      <c r="G479" s="14"/>
      <c r="H479" s="209">
        <v>61.472000000000001</v>
      </c>
      <c r="I479" s="210"/>
      <c r="J479" s="14"/>
      <c r="K479" s="14"/>
      <c r="L479" s="206"/>
      <c r="M479" s="211"/>
      <c r="N479" s="212"/>
      <c r="O479" s="212"/>
      <c r="P479" s="212"/>
      <c r="Q479" s="212"/>
      <c r="R479" s="212"/>
      <c r="S479" s="212"/>
      <c r="T479" s="213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07" t="s">
        <v>134</v>
      </c>
      <c r="AU479" s="207" t="s">
        <v>83</v>
      </c>
      <c r="AV479" s="14" t="s">
        <v>83</v>
      </c>
      <c r="AW479" s="14" t="s">
        <v>30</v>
      </c>
      <c r="AX479" s="14" t="s">
        <v>73</v>
      </c>
      <c r="AY479" s="207" t="s">
        <v>125</v>
      </c>
    </row>
    <row r="480" s="14" customFormat="1">
      <c r="A480" s="14"/>
      <c r="B480" s="206"/>
      <c r="C480" s="14"/>
      <c r="D480" s="199" t="s">
        <v>134</v>
      </c>
      <c r="E480" s="207" t="s">
        <v>1</v>
      </c>
      <c r="F480" s="208" t="s">
        <v>541</v>
      </c>
      <c r="G480" s="14"/>
      <c r="H480" s="209">
        <v>59.911000000000001</v>
      </c>
      <c r="I480" s="210"/>
      <c r="J480" s="14"/>
      <c r="K480" s="14"/>
      <c r="L480" s="206"/>
      <c r="M480" s="211"/>
      <c r="N480" s="212"/>
      <c r="O480" s="212"/>
      <c r="P480" s="212"/>
      <c r="Q480" s="212"/>
      <c r="R480" s="212"/>
      <c r="S480" s="212"/>
      <c r="T480" s="213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07" t="s">
        <v>134</v>
      </c>
      <c r="AU480" s="207" t="s">
        <v>83</v>
      </c>
      <c r="AV480" s="14" t="s">
        <v>83</v>
      </c>
      <c r="AW480" s="14" t="s">
        <v>30</v>
      </c>
      <c r="AX480" s="14" t="s">
        <v>73</v>
      </c>
      <c r="AY480" s="207" t="s">
        <v>125</v>
      </c>
    </row>
    <row r="481" s="16" customFormat="1">
      <c r="A481" s="16"/>
      <c r="B481" s="232"/>
      <c r="C481" s="16"/>
      <c r="D481" s="199" t="s">
        <v>134</v>
      </c>
      <c r="E481" s="233" t="s">
        <v>1</v>
      </c>
      <c r="F481" s="234" t="s">
        <v>409</v>
      </c>
      <c r="G481" s="16"/>
      <c r="H481" s="235">
        <v>207.06100000000001</v>
      </c>
      <c r="I481" s="236"/>
      <c r="J481" s="16"/>
      <c r="K481" s="16"/>
      <c r="L481" s="232"/>
      <c r="M481" s="237"/>
      <c r="N481" s="238"/>
      <c r="O481" s="238"/>
      <c r="P481" s="238"/>
      <c r="Q481" s="238"/>
      <c r="R481" s="238"/>
      <c r="S481" s="238"/>
      <c r="T481" s="239"/>
      <c r="U481" s="16"/>
      <c r="V481" s="16"/>
      <c r="W481" s="16"/>
      <c r="X481" s="16"/>
      <c r="Y481" s="16"/>
      <c r="Z481" s="16"/>
      <c r="AA481" s="16"/>
      <c r="AB481" s="16"/>
      <c r="AC481" s="16"/>
      <c r="AD481" s="16"/>
      <c r="AE481" s="16"/>
      <c r="AT481" s="233" t="s">
        <v>134</v>
      </c>
      <c r="AU481" s="233" t="s">
        <v>83</v>
      </c>
      <c r="AV481" s="16" t="s">
        <v>144</v>
      </c>
      <c r="AW481" s="16" t="s">
        <v>30</v>
      </c>
      <c r="AX481" s="16" t="s">
        <v>73</v>
      </c>
      <c r="AY481" s="233" t="s">
        <v>125</v>
      </c>
    </row>
    <row r="482" s="15" customFormat="1">
      <c r="A482" s="15"/>
      <c r="B482" s="214"/>
      <c r="C482" s="15"/>
      <c r="D482" s="199" t="s">
        <v>134</v>
      </c>
      <c r="E482" s="215" t="s">
        <v>1</v>
      </c>
      <c r="F482" s="216" t="s">
        <v>139</v>
      </c>
      <c r="G482" s="15"/>
      <c r="H482" s="217">
        <v>357.14299999999997</v>
      </c>
      <c r="I482" s="218"/>
      <c r="J482" s="15"/>
      <c r="K482" s="15"/>
      <c r="L482" s="214"/>
      <c r="M482" s="219"/>
      <c r="N482" s="220"/>
      <c r="O482" s="220"/>
      <c r="P482" s="220"/>
      <c r="Q482" s="220"/>
      <c r="R482" s="220"/>
      <c r="S482" s="220"/>
      <c r="T482" s="221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15" t="s">
        <v>134</v>
      </c>
      <c r="AU482" s="215" t="s">
        <v>83</v>
      </c>
      <c r="AV482" s="15" t="s">
        <v>132</v>
      </c>
      <c r="AW482" s="15" t="s">
        <v>30</v>
      </c>
      <c r="AX482" s="15" t="s">
        <v>81</v>
      </c>
      <c r="AY482" s="215" t="s">
        <v>125</v>
      </c>
    </row>
    <row r="483" s="2" customFormat="1" ht="43.2" customHeight="1">
      <c r="A483" s="38"/>
      <c r="B483" s="184"/>
      <c r="C483" s="185" t="s">
        <v>542</v>
      </c>
      <c r="D483" s="185" t="s">
        <v>127</v>
      </c>
      <c r="E483" s="186" t="s">
        <v>543</v>
      </c>
      <c r="F483" s="187" t="s">
        <v>544</v>
      </c>
      <c r="G483" s="188" t="s">
        <v>176</v>
      </c>
      <c r="H483" s="189">
        <v>357.14299999999997</v>
      </c>
      <c r="I483" s="190"/>
      <c r="J483" s="191">
        <f>ROUND(I483*H483,2)</f>
        <v>0</v>
      </c>
      <c r="K483" s="187" t="s">
        <v>131</v>
      </c>
      <c r="L483" s="39"/>
      <c r="M483" s="192" t="s">
        <v>1</v>
      </c>
      <c r="N483" s="193" t="s">
        <v>38</v>
      </c>
      <c r="O483" s="77"/>
      <c r="P483" s="194">
        <f>O483*H483</f>
        <v>0</v>
      </c>
      <c r="Q483" s="194">
        <v>0</v>
      </c>
      <c r="R483" s="194">
        <f>Q483*H483</f>
        <v>0</v>
      </c>
      <c r="S483" s="194">
        <v>0</v>
      </c>
      <c r="T483" s="195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196" t="s">
        <v>132</v>
      </c>
      <c r="AT483" s="196" t="s">
        <v>127</v>
      </c>
      <c r="AU483" s="196" t="s">
        <v>83</v>
      </c>
      <c r="AY483" s="19" t="s">
        <v>125</v>
      </c>
      <c r="BE483" s="197">
        <f>IF(N483="základní",J483,0)</f>
        <v>0</v>
      </c>
      <c r="BF483" s="197">
        <f>IF(N483="snížená",J483,0)</f>
        <v>0</v>
      </c>
      <c r="BG483" s="197">
        <f>IF(N483="zákl. přenesená",J483,0)</f>
        <v>0</v>
      </c>
      <c r="BH483" s="197">
        <f>IF(N483="sníž. přenesená",J483,0)</f>
        <v>0</v>
      </c>
      <c r="BI483" s="197">
        <f>IF(N483="nulová",J483,0)</f>
        <v>0</v>
      </c>
      <c r="BJ483" s="19" t="s">
        <v>81</v>
      </c>
      <c r="BK483" s="197">
        <f>ROUND(I483*H483,2)</f>
        <v>0</v>
      </c>
      <c r="BL483" s="19" t="s">
        <v>132</v>
      </c>
      <c r="BM483" s="196" t="s">
        <v>545</v>
      </c>
    </row>
    <row r="484" s="2" customFormat="1" ht="43.2" customHeight="1">
      <c r="A484" s="38"/>
      <c r="B484" s="184"/>
      <c r="C484" s="185" t="s">
        <v>546</v>
      </c>
      <c r="D484" s="185" t="s">
        <v>127</v>
      </c>
      <c r="E484" s="186" t="s">
        <v>547</v>
      </c>
      <c r="F484" s="187" t="s">
        <v>548</v>
      </c>
      <c r="G484" s="188" t="s">
        <v>152</v>
      </c>
      <c r="H484" s="189">
        <v>5.3529999999999998</v>
      </c>
      <c r="I484" s="190"/>
      <c r="J484" s="191">
        <f>ROUND(I484*H484,2)</f>
        <v>0</v>
      </c>
      <c r="K484" s="187" t="s">
        <v>131</v>
      </c>
      <c r="L484" s="39"/>
      <c r="M484" s="192" t="s">
        <v>1</v>
      </c>
      <c r="N484" s="193" t="s">
        <v>38</v>
      </c>
      <c r="O484" s="77"/>
      <c r="P484" s="194">
        <f>O484*H484</f>
        <v>0</v>
      </c>
      <c r="Q484" s="194">
        <v>1.0519700000000001</v>
      </c>
      <c r="R484" s="194">
        <f>Q484*H484</f>
        <v>5.6311954100000001</v>
      </c>
      <c r="S484" s="194">
        <v>0</v>
      </c>
      <c r="T484" s="195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196" t="s">
        <v>132</v>
      </c>
      <c r="AT484" s="196" t="s">
        <v>127</v>
      </c>
      <c r="AU484" s="196" t="s">
        <v>83</v>
      </c>
      <c r="AY484" s="19" t="s">
        <v>125</v>
      </c>
      <c r="BE484" s="197">
        <f>IF(N484="základní",J484,0)</f>
        <v>0</v>
      </c>
      <c r="BF484" s="197">
        <f>IF(N484="snížená",J484,0)</f>
        <v>0</v>
      </c>
      <c r="BG484" s="197">
        <f>IF(N484="zákl. přenesená",J484,0)</f>
        <v>0</v>
      </c>
      <c r="BH484" s="197">
        <f>IF(N484="sníž. přenesená",J484,0)</f>
        <v>0</v>
      </c>
      <c r="BI484" s="197">
        <f>IF(N484="nulová",J484,0)</f>
        <v>0</v>
      </c>
      <c r="BJ484" s="19" t="s">
        <v>81</v>
      </c>
      <c r="BK484" s="197">
        <f>ROUND(I484*H484,2)</f>
        <v>0</v>
      </c>
      <c r="BL484" s="19" t="s">
        <v>132</v>
      </c>
      <c r="BM484" s="196" t="s">
        <v>549</v>
      </c>
    </row>
    <row r="485" s="14" customFormat="1">
      <c r="A485" s="14"/>
      <c r="B485" s="206"/>
      <c r="C485" s="14"/>
      <c r="D485" s="199" t="s">
        <v>134</v>
      </c>
      <c r="E485" s="207" t="s">
        <v>1</v>
      </c>
      <c r="F485" s="208" t="s">
        <v>550</v>
      </c>
      <c r="G485" s="14"/>
      <c r="H485" s="209">
        <v>5.3529999999999998</v>
      </c>
      <c r="I485" s="210"/>
      <c r="J485" s="14"/>
      <c r="K485" s="14"/>
      <c r="L485" s="206"/>
      <c r="M485" s="211"/>
      <c r="N485" s="212"/>
      <c r="O485" s="212"/>
      <c r="P485" s="212"/>
      <c r="Q485" s="212"/>
      <c r="R485" s="212"/>
      <c r="S485" s="212"/>
      <c r="T485" s="213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07" t="s">
        <v>134</v>
      </c>
      <c r="AU485" s="207" t="s">
        <v>83</v>
      </c>
      <c r="AV485" s="14" t="s">
        <v>83</v>
      </c>
      <c r="AW485" s="14" t="s">
        <v>30</v>
      </c>
      <c r="AX485" s="14" t="s">
        <v>73</v>
      </c>
      <c r="AY485" s="207" t="s">
        <v>125</v>
      </c>
    </row>
    <row r="486" s="15" customFormat="1">
      <c r="A486" s="15"/>
      <c r="B486" s="214"/>
      <c r="C486" s="15"/>
      <c r="D486" s="199" t="s">
        <v>134</v>
      </c>
      <c r="E486" s="215" t="s">
        <v>1</v>
      </c>
      <c r="F486" s="216" t="s">
        <v>139</v>
      </c>
      <c r="G486" s="15"/>
      <c r="H486" s="217">
        <v>5.3529999999999998</v>
      </c>
      <c r="I486" s="218"/>
      <c r="J486" s="15"/>
      <c r="K486" s="15"/>
      <c r="L486" s="214"/>
      <c r="M486" s="219"/>
      <c r="N486" s="220"/>
      <c r="O486" s="220"/>
      <c r="P486" s="220"/>
      <c r="Q486" s="220"/>
      <c r="R486" s="220"/>
      <c r="S486" s="220"/>
      <c r="T486" s="221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15" t="s">
        <v>134</v>
      </c>
      <c r="AU486" s="215" t="s">
        <v>83</v>
      </c>
      <c r="AV486" s="15" t="s">
        <v>132</v>
      </c>
      <c r="AW486" s="15" t="s">
        <v>30</v>
      </c>
      <c r="AX486" s="15" t="s">
        <v>81</v>
      </c>
      <c r="AY486" s="215" t="s">
        <v>125</v>
      </c>
    </row>
    <row r="487" s="2" customFormat="1" ht="43.2" customHeight="1">
      <c r="A487" s="38"/>
      <c r="B487" s="184"/>
      <c r="C487" s="185" t="s">
        <v>551</v>
      </c>
      <c r="D487" s="185" t="s">
        <v>127</v>
      </c>
      <c r="E487" s="186" t="s">
        <v>552</v>
      </c>
      <c r="F487" s="187" t="s">
        <v>553</v>
      </c>
      <c r="G487" s="188" t="s">
        <v>176</v>
      </c>
      <c r="H487" s="189">
        <v>180.11600000000001</v>
      </c>
      <c r="I487" s="190"/>
      <c r="J487" s="191">
        <f>ROUND(I487*H487,2)</f>
        <v>0</v>
      </c>
      <c r="K487" s="187" t="s">
        <v>131</v>
      </c>
      <c r="L487" s="39"/>
      <c r="M487" s="192" t="s">
        <v>1</v>
      </c>
      <c r="N487" s="193" t="s">
        <v>38</v>
      </c>
      <c r="O487" s="77"/>
      <c r="P487" s="194">
        <f>O487*H487</f>
        <v>0</v>
      </c>
      <c r="Q487" s="194">
        <v>0.0031099999999999999</v>
      </c>
      <c r="R487" s="194">
        <f>Q487*H487</f>
        <v>0.56016076000000004</v>
      </c>
      <c r="S487" s="194">
        <v>0</v>
      </c>
      <c r="T487" s="195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196" t="s">
        <v>132</v>
      </c>
      <c r="AT487" s="196" t="s">
        <v>127</v>
      </c>
      <c r="AU487" s="196" t="s">
        <v>83</v>
      </c>
      <c r="AY487" s="19" t="s">
        <v>125</v>
      </c>
      <c r="BE487" s="197">
        <f>IF(N487="základní",J487,0)</f>
        <v>0</v>
      </c>
      <c r="BF487" s="197">
        <f>IF(N487="snížená",J487,0)</f>
        <v>0</v>
      </c>
      <c r="BG487" s="197">
        <f>IF(N487="zákl. přenesená",J487,0)</f>
        <v>0</v>
      </c>
      <c r="BH487" s="197">
        <f>IF(N487="sníž. přenesená",J487,0)</f>
        <v>0</v>
      </c>
      <c r="BI487" s="197">
        <f>IF(N487="nulová",J487,0)</f>
        <v>0</v>
      </c>
      <c r="BJ487" s="19" t="s">
        <v>81</v>
      </c>
      <c r="BK487" s="197">
        <f>ROUND(I487*H487,2)</f>
        <v>0</v>
      </c>
      <c r="BL487" s="19" t="s">
        <v>132</v>
      </c>
      <c r="BM487" s="196" t="s">
        <v>554</v>
      </c>
    </row>
    <row r="488" s="13" customFormat="1">
      <c r="A488" s="13"/>
      <c r="B488" s="198"/>
      <c r="C488" s="13"/>
      <c r="D488" s="199" t="s">
        <v>134</v>
      </c>
      <c r="E488" s="200" t="s">
        <v>1</v>
      </c>
      <c r="F488" s="201" t="s">
        <v>511</v>
      </c>
      <c r="G488" s="13"/>
      <c r="H488" s="200" t="s">
        <v>1</v>
      </c>
      <c r="I488" s="202"/>
      <c r="J488" s="13"/>
      <c r="K488" s="13"/>
      <c r="L488" s="198"/>
      <c r="M488" s="203"/>
      <c r="N488" s="204"/>
      <c r="O488" s="204"/>
      <c r="P488" s="204"/>
      <c r="Q488" s="204"/>
      <c r="R488" s="204"/>
      <c r="S488" s="204"/>
      <c r="T488" s="205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00" t="s">
        <v>134</v>
      </c>
      <c r="AU488" s="200" t="s">
        <v>83</v>
      </c>
      <c r="AV488" s="13" t="s">
        <v>81</v>
      </c>
      <c r="AW488" s="13" t="s">
        <v>30</v>
      </c>
      <c r="AX488" s="13" t="s">
        <v>73</v>
      </c>
      <c r="AY488" s="200" t="s">
        <v>125</v>
      </c>
    </row>
    <row r="489" s="13" customFormat="1">
      <c r="A489" s="13"/>
      <c r="B489" s="198"/>
      <c r="C489" s="13"/>
      <c r="D489" s="199" t="s">
        <v>134</v>
      </c>
      <c r="E489" s="200" t="s">
        <v>1</v>
      </c>
      <c r="F489" s="201" t="s">
        <v>379</v>
      </c>
      <c r="G489" s="13"/>
      <c r="H489" s="200" t="s">
        <v>1</v>
      </c>
      <c r="I489" s="202"/>
      <c r="J489" s="13"/>
      <c r="K489" s="13"/>
      <c r="L489" s="198"/>
      <c r="M489" s="203"/>
      <c r="N489" s="204"/>
      <c r="O489" s="204"/>
      <c r="P489" s="204"/>
      <c r="Q489" s="204"/>
      <c r="R489" s="204"/>
      <c r="S489" s="204"/>
      <c r="T489" s="205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00" t="s">
        <v>134</v>
      </c>
      <c r="AU489" s="200" t="s">
        <v>83</v>
      </c>
      <c r="AV489" s="13" t="s">
        <v>81</v>
      </c>
      <c r="AW489" s="13" t="s">
        <v>30</v>
      </c>
      <c r="AX489" s="13" t="s">
        <v>73</v>
      </c>
      <c r="AY489" s="200" t="s">
        <v>125</v>
      </c>
    </row>
    <row r="490" s="14" customFormat="1">
      <c r="A490" s="14"/>
      <c r="B490" s="206"/>
      <c r="C490" s="14"/>
      <c r="D490" s="199" t="s">
        <v>134</v>
      </c>
      <c r="E490" s="207" t="s">
        <v>1</v>
      </c>
      <c r="F490" s="208" t="s">
        <v>555</v>
      </c>
      <c r="G490" s="14"/>
      <c r="H490" s="209">
        <v>26.82</v>
      </c>
      <c r="I490" s="210"/>
      <c r="J490" s="14"/>
      <c r="K490" s="14"/>
      <c r="L490" s="206"/>
      <c r="M490" s="211"/>
      <c r="N490" s="212"/>
      <c r="O490" s="212"/>
      <c r="P490" s="212"/>
      <c r="Q490" s="212"/>
      <c r="R490" s="212"/>
      <c r="S490" s="212"/>
      <c r="T490" s="213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07" t="s">
        <v>134</v>
      </c>
      <c r="AU490" s="207" t="s">
        <v>83</v>
      </c>
      <c r="AV490" s="14" t="s">
        <v>83</v>
      </c>
      <c r="AW490" s="14" t="s">
        <v>30</v>
      </c>
      <c r="AX490" s="14" t="s">
        <v>73</v>
      </c>
      <c r="AY490" s="207" t="s">
        <v>125</v>
      </c>
    </row>
    <row r="491" s="14" customFormat="1">
      <c r="A491" s="14"/>
      <c r="B491" s="206"/>
      <c r="C491" s="14"/>
      <c r="D491" s="199" t="s">
        <v>134</v>
      </c>
      <c r="E491" s="207" t="s">
        <v>1</v>
      </c>
      <c r="F491" s="208" t="s">
        <v>556</v>
      </c>
      <c r="G491" s="14"/>
      <c r="H491" s="209">
        <v>40.082000000000001</v>
      </c>
      <c r="I491" s="210"/>
      <c r="J491" s="14"/>
      <c r="K491" s="14"/>
      <c r="L491" s="206"/>
      <c r="M491" s="211"/>
      <c r="N491" s="212"/>
      <c r="O491" s="212"/>
      <c r="P491" s="212"/>
      <c r="Q491" s="212"/>
      <c r="R491" s="212"/>
      <c r="S491" s="212"/>
      <c r="T491" s="213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07" t="s">
        <v>134</v>
      </c>
      <c r="AU491" s="207" t="s">
        <v>83</v>
      </c>
      <c r="AV491" s="14" t="s">
        <v>83</v>
      </c>
      <c r="AW491" s="14" t="s">
        <v>30</v>
      </c>
      <c r="AX491" s="14" t="s">
        <v>73</v>
      </c>
      <c r="AY491" s="207" t="s">
        <v>125</v>
      </c>
    </row>
    <row r="492" s="14" customFormat="1">
      <c r="A492" s="14"/>
      <c r="B492" s="206"/>
      <c r="C492" s="14"/>
      <c r="D492" s="199" t="s">
        <v>134</v>
      </c>
      <c r="E492" s="207" t="s">
        <v>1</v>
      </c>
      <c r="F492" s="208" t="s">
        <v>557</v>
      </c>
      <c r="G492" s="14"/>
      <c r="H492" s="209">
        <v>12.568</v>
      </c>
      <c r="I492" s="210"/>
      <c r="J492" s="14"/>
      <c r="K492" s="14"/>
      <c r="L492" s="206"/>
      <c r="M492" s="211"/>
      <c r="N492" s="212"/>
      <c r="O492" s="212"/>
      <c r="P492" s="212"/>
      <c r="Q492" s="212"/>
      <c r="R492" s="212"/>
      <c r="S492" s="212"/>
      <c r="T492" s="21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07" t="s">
        <v>134</v>
      </c>
      <c r="AU492" s="207" t="s">
        <v>83</v>
      </c>
      <c r="AV492" s="14" t="s">
        <v>83</v>
      </c>
      <c r="AW492" s="14" t="s">
        <v>30</v>
      </c>
      <c r="AX492" s="14" t="s">
        <v>73</v>
      </c>
      <c r="AY492" s="207" t="s">
        <v>125</v>
      </c>
    </row>
    <row r="493" s="14" customFormat="1">
      <c r="A493" s="14"/>
      <c r="B493" s="206"/>
      <c r="C493" s="14"/>
      <c r="D493" s="199" t="s">
        <v>134</v>
      </c>
      <c r="E493" s="207" t="s">
        <v>1</v>
      </c>
      <c r="F493" s="208" t="s">
        <v>558</v>
      </c>
      <c r="G493" s="14"/>
      <c r="H493" s="209">
        <v>12.153000000000001</v>
      </c>
      <c r="I493" s="210"/>
      <c r="J493" s="14"/>
      <c r="K493" s="14"/>
      <c r="L493" s="206"/>
      <c r="M493" s="211"/>
      <c r="N493" s="212"/>
      <c r="O493" s="212"/>
      <c r="P493" s="212"/>
      <c r="Q493" s="212"/>
      <c r="R493" s="212"/>
      <c r="S493" s="212"/>
      <c r="T493" s="213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07" t="s">
        <v>134</v>
      </c>
      <c r="AU493" s="207" t="s">
        <v>83</v>
      </c>
      <c r="AV493" s="14" t="s">
        <v>83</v>
      </c>
      <c r="AW493" s="14" t="s">
        <v>30</v>
      </c>
      <c r="AX493" s="14" t="s">
        <v>73</v>
      </c>
      <c r="AY493" s="207" t="s">
        <v>125</v>
      </c>
    </row>
    <row r="494" s="16" customFormat="1">
      <c r="A494" s="16"/>
      <c r="B494" s="232"/>
      <c r="C494" s="16"/>
      <c r="D494" s="199" t="s">
        <v>134</v>
      </c>
      <c r="E494" s="233" t="s">
        <v>1</v>
      </c>
      <c r="F494" s="234" t="s">
        <v>409</v>
      </c>
      <c r="G494" s="16"/>
      <c r="H494" s="235">
        <v>91.623000000000005</v>
      </c>
      <c r="I494" s="236"/>
      <c r="J494" s="16"/>
      <c r="K494" s="16"/>
      <c r="L494" s="232"/>
      <c r="M494" s="237"/>
      <c r="N494" s="238"/>
      <c r="O494" s="238"/>
      <c r="P494" s="238"/>
      <c r="Q494" s="238"/>
      <c r="R494" s="238"/>
      <c r="S494" s="238"/>
      <c r="T494" s="239"/>
      <c r="U494" s="16"/>
      <c r="V494" s="16"/>
      <c r="W494" s="16"/>
      <c r="X494" s="16"/>
      <c r="Y494" s="16"/>
      <c r="Z494" s="16"/>
      <c r="AA494" s="16"/>
      <c r="AB494" s="16"/>
      <c r="AC494" s="16"/>
      <c r="AD494" s="16"/>
      <c r="AE494" s="16"/>
      <c r="AT494" s="233" t="s">
        <v>134</v>
      </c>
      <c r="AU494" s="233" t="s">
        <v>83</v>
      </c>
      <c r="AV494" s="16" t="s">
        <v>144</v>
      </c>
      <c r="AW494" s="16" t="s">
        <v>30</v>
      </c>
      <c r="AX494" s="16" t="s">
        <v>73</v>
      </c>
      <c r="AY494" s="233" t="s">
        <v>125</v>
      </c>
    </row>
    <row r="495" s="13" customFormat="1">
      <c r="A495" s="13"/>
      <c r="B495" s="198"/>
      <c r="C495" s="13"/>
      <c r="D495" s="199" t="s">
        <v>134</v>
      </c>
      <c r="E495" s="200" t="s">
        <v>1</v>
      </c>
      <c r="F495" s="201" t="s">
        <v>410</v>
      </c>
      <c r="G495" s="13"/>
      <c r="H495" s="200" t="s">
        <v>1</v>
      </c>
      <c r="I495" s="202"/>
      <c r="J495" s="13"/>
      <c r="K495" s="13"/>
      <c r="L495" s="198"/>
      <c r="M495" s="203"/>
      <c r="N495" s="204"/>
      <c r="O495" s="204"/>
      <c r="P495" s="204"/>
      <c r="Q495" s="204"/>
      <c r="R495" s="204"/>
      <c r="S495" s="204"/>
      <c r="T495" s="205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00" t="s">
        <v>134</v>
      </c>
      <c r="AU495" s="200" t="s">
        <v>83</v>
      </c>
      <c r="AV495" s="13" t="s">
        <v>81</v>
      </c>
      <c r="AW495" s="13" t="s">
        <v>30</v>
      </c>
      <c r="AX495" s="13" t="s">
        <v>73</v>
      </c>
      <c r="AY495" s="200" t="s">
        <v>125</v>
      </c>
    </row>
    <row r="496" s="14" customFormat="1">
      <c r="A496" s="14"/>
      <c r="B496" s="206"/>
      <c r="C496" s="14"/>
      <c r="D496" s="199" t="s">
        <v>134</v>
      </c>
      <c r="E496" s="207" t="s">
        <v>1</v>
      </c>
      <c r="F496" s="208" t="s">
        <v>559</v>
      </c>
      <c r="G496" s="14"/>
      <c r="H496" s="209">
        <v>28.056999999999999</v>
      </c>
      <c r="I496" s="210"/>
      <c r="J496" s="14"/>
      <c r="K496" s="14"/>
      <c r="L496" s="206"/>
      <c r="M496" s="211"/>
      <c r="N496" s="212"/>
      <c r="O496" s="212"/>
      <c r="P496" s="212"/>
      <c r="Q496" s="212"/>
      <c r="R496" s="212"/>
      <c r="S496" s="212"/>
      <c r="T496" s="213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07" t="s">
        <v>134</v>
      </c>
      <c r="AU496" s="207" t="s">
        <v>83</v>
      </c>
      <c r="AV496" s="14" t="s">
        <v>83</v>
      </c>
      <c r="AW496" s="14" t="s">
        <v>30</v>
      </c>
      <c r="AX496" s="14" t="s">
        <v>73</v>
      </c>
      <c r="AY496" s="207" t="s">
        <v>125</v>
      </c>
    </row>
    <row r="497" s="14" customFormat="1">
      <c r="A497" s="14"/>
      <c r="B497" s="206"/>
      <c r="C497" s="14"/>
      <c r="D497" s="199" t="s">
        <v>134</v>
      </c>
      <c r="E497" s="207" t="s">
        <v>1</v>
      </c>
      <c r="F497" s="208" t="s">
        <v>560</v>
      </c>
      <c r="G497" s="14"/>
      <c r="H497" s="209">
        <v>28.056999999999999</v>
      </c>
      <c r="I497" s="210"/>
      <c r="J497" s="14"/>
      <c r="K497" s="14"/>
      <c r="L497" s="206"/>
      <c r="M497" s="211"/>
      <c r="N497" s="212"/>
      <c r="O497" s="212"/>
      <c r="P497" s="212"/>
      <c r="Q497" s="212"/>
      <c r="R497" s="212"/>
      <c r="S497" s="212"/>
      <c r="T497" s="213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07" t="s">
        <v>134</v>
      </c>
      <c r="AU497" s="207" t="s">
        <v>83</v>
      </c>
      <c r="AV497" s="14" t="s">
        <v>83</v>
      </c>
      <c r="AW497" s="14" t="s">
        <v>30</v>
      </c>
      <c r="AX497" s="14" t="s">
        <v>73</v>
      </c>
      <c r="AY497" s="207" t="s">
        <v>125</v>
      </c>
    </row>
    <row r="498" s="14" customFormat="1">
      <c r="A498" s="14"/>
      <c r="B498" s="206"/>
      <c r="C498" s="14"/>
      <c r="D498" s="199" t="s">
        <v>134</v>
      </c>
      <c r="E498" s="207" t="s">
        <v>1</v>
      </c>
      <c r="F498" s="208" t="s">
        <v>561</v>
      </c>
      <c r="G498" s="14"/>
      <c r="H498" s="209">
        <v>11.494</v>
      </c>
      <c r="I498" s="210"/>
      <c r="J498" s="14"/>
      <c r="K498" s="14"/>
      <c r="L498" s="206"/>
      <c r="M498" s="211"/>
      <c r="N498" s="212"/>
      <c r="O498" s="212"/>
      <c r="P498" s="212"/>
      <c r="Q498" s="212"/>
      <c r="R498" s="212"/>
      <c r="S498" s="212"/>
      <c r="T498" s="213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07" t="s">
        <v>134</v>
      </c>
      <c r="AU498" s="207" t="s">
        <v>83</v>
      </c>
      <c r="AV498" s="14" t="s">
        <v>83</v>
      </c>
      <c r="AW498" s="14" t="s">
        <v>30</v>
      </c>
      <c r="AX498" s="14" t="s">
        <v>73</v>
      </c>
      <c r="AY498" s="207" t="s">
        <v>125</v>
      </c>
    </row>
    <row r="499" s="14" customFormat="1">
      <c r="A499" s="14"/>
      <c r="B499" s="206"/>
      <c r="C499" s="14"/>
      <c r="D499" s="199" t="s">
        <v>134</v>
      </c>
      <c r="E499" s="207" t="s">
        <v>1</v>
      </c>
      <c r="F499" s="208" t="s">
        <v>562</v>
      </c>
      <c r="G499" s="14"/>
      <c r="H499" s="209">
        <v>17.943999999999999</v>
      </c>
      <c r="I499" s="210"/>
      <c r="J499" s="14"/>
      <c r="K499" s="14"/>
      <c r="L499" s="206"/>
      <c r="M499" s="211"/>
      <c r="N499" s="212"/>
      <c r="O499" s="212"/>
      <c r="P499" s="212"/>
      <c r="Q499" s="212"/>
      <c r="R499" s="212"/>
      <c r="S499" s="212"/>
      <c r="T499" s="213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07" t="s">
        <v>134</v>
      </c>
      <c r="AU499" s="207" t="s">
        <v>83</v>
      </c>
      <c r="AV499" s="14" t="s">
        <v>83</v>
      </c>
      <c r="AW499" s="14" t="s">
        <v>30</v>
      </c>
      <c r="AX499" s="14" t="s">
        <v>73</v>
      </c>
      <c r="AY499" s="207" t="s">
        <v>125</v>
      </c>
    </row>
    <row r="500" s="14" customFormat="1">
      <c r="A500" s="14"/>
      <c r="B500" s="206"/>
      <c r="C500" s="14"/>
      <c r="D500" s="199" t="s">
        <v>134</v>
      </c>
      <c r="E500" s="207" t="s">
        <v>1</v>
      </c>
      <c r="F500" s="208" t="s">
        <v>563</v>
      </c>
      <c r="G500" s="14"/>
      <c r="H500" s="209">
        <v>2.9409999999999998</v>
      </c>
      <c r="I500" s="210"/>
      <c r="J500" s="14"/>
      <c r="K500" s="14"/>
      <c r="L500" s="206"/>
      <c r="M500" s="211"/>
      <c r="N500" s="212"/>
      <c r="O500" s="212"/>
      <c r="P500" s="212"/>
      <c r="Q500" s="212"/>
      <c r="R500" s="212"/>
      <c r="S500" s="212"/>
      <c r="T500" s="213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07" t="s">
        <v>134</v>
      </c>
      <c r="AU500" s="207" t="s">
        <v>83</v>
      </c>
      <c r="AV500" s="14" t="s">
        <v>83</v>
      </c>
      <c r="AW500" s="14" t="s">
        <v>30</v>
      </c>
      <c r="AX500" s="14" t="s">
        <v>73</v>
      </c>
      <c r="AY500" s="207" t="s">
        <v>125</v>
      </c>
    </row>
    <row r="501" s="16" customFormat="1">
      <c r="A501" s="16"/>
      <c r="B501" s="232"/>
      <c r="C501" s="16"/>
      <c r="D501" s="199" t="s">
        <v>134</v>
      </c>
      <c r="E501" s="233" t="s">
        <v>1</v>
      </c>
      <c r="F501" s="234" t="s">
        <v>409</v>
      </c>
      <c r="G501" s="16"/>
      <c r="H501" s="235">
        <v>88.492999999999995</v>
      </c>
      <c r="I501" s="236"/>
      <c r="J501" s="16"/>
      <c r="K501" s="16"/>
      <c r="L501" s="232"/>
      <c r="M501" s="237"/>
      <c r="N501" s="238"/>
      <c r="O501" s="238"/>
      <c r="P501" s="238"/>
      <c r="Q501" s="238"/>
      <c r="R501" s="238"/>
      <c r="S501" s="238"/>
      <c r="T501" s="239"/>
      <c r="U501" s="16"/>
      <c r="V501" s="16"/>
      <c r="W501" s="16"/>
      <c r="X501" s="16"/>
      <c r="Y501" s="16"/>
      <c r="Z501" s="16"/>
      <c r="AA501" s="16"/>
      <c r="AB501" s="16"/>
      <c r="AC501" s="16"/>
      <c r="AD501" s="16"/>
      <c r="AE501" s="16"/>
      <c r="AT501" s="233" t="s">
        <v>134</v>
      </c>
      <c r="AU501" s="233" t="s">
        <v>83</v>
      </c>
      <c r="AV501" s="16" t="s">
        <v>144</v>
      </c>
      <c r="AW501" s="16" t="s">
        <v>30</v>
      </c>
      <c r="AX501" s="16" t="s">
        <v>73</v>
      </c>
      <c r="AY501" s="233" t="s">
        <v>125</v>
      </c>
    </row>
    <row r="502" s="15" customFormat="1">
      <c r="A502" s="15"/>
      <c r="B502" s="214"/>
      <c r="C502" s="15"/>
      <c r="D502" s="199" t="s">
        <v>134</v>
      </c>
      <c r="E502" s="215" t="s">
        <v>1</v>
      </c>
      <c r="F502" s="216" t="s">
        <v>139</v>
      </c>
      <c r="G502" s="15"/>
      <c r="H502" s="217">
        <v>180.11600000000001</v>
      </c>
      <c r="I502" s="218"/>
      <c r="J502" s="15"/>
      <c r="K502" s="15"/>
      <c r="L502" s="214"/>
      <c r="M502" s="219"/>
      <c r="N502" s="220"/>
      <c r="O502" s="220"/>
      <c r="P502" s="220"/>
      <c r="Q502" s="220"/>
      <c r="R502" s="220"/>
      <c r="S502" s="220"/>
      <c r="T502" s="221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15" t="s">
        <v>134</v>
      </c>
      <c r="AU502" s="215" t="s">
        <v>83</v>
      </c>
      <c r="AV502" s="15" t="s">
        <v>132</v>
      </c>
      <c r="AW502" s="15" t="s">
        <v>30</v>
      </c>
      <c r="AX502" s="15" t="s">
        <v>81</v>
      </c>
      <c r="AY502" s="215" t="s">
        <v>125</v>
      </c>
    </row>
    <row r="503" s="2" customFormat="1" ht="43.2" customHeight="1">
      <c r="A503" s="38"/>
      <c r="B503" s="184"/>
      <c r="C503" s="185" t="s">
        <v>564</v>
      </c>
      <c r="D503" s="185" t="s">
        <v>127</v>
      </c>
      <c r="E503" s="186" t="s">
        <v>565</v>
      </c>
      <c r="F503" s="187" t="s">
        <v>566</v>
      </c>
      <c r="G503" s="188" t="s">
        <v>176</v>
      </c>
      <c r="H503" s="189">
        <v>180.11600000000001</v>
      </c>
      <c r="I503" s="190"/>
      <c r="J503" s="191">
        <f>ROUND(I503*H503,2)</f>
        <v>0</v>
      </c>
      <c r="K503" s="187" t="s">
        <v>131</v>
      </c>
      <c r="L503" s="39"/>
      <c r="M503" s="192" t="s">
        <v>1</v>
      </c>
      <c r="N503" s="193" t="s">
        <v>38</v>
      </c>
      <c r="O503" s="77"/>
      <c r="P503" s="194">
        <f>O503*H503</f>
        <v>0</v>
      </c>
      <c r="Q503" s="194">
        <v>0</v>
      </c>
      <c r="R503" s="194">
        <f>Q503*H503</f>
        <v>0</v>
      </c>
      <c r="S503" s="194">
        <v>0</v>
      </c>
      <c r="T503" s="195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196" t="s">
        <v>132</v>
      </c>
      <c r="AT503" s="196" t="s">
        <v>127</v>
      </c>
      <c r="AU503" s="196" t="s">
        <v>83</v>
      </c>
      <c r="AY503" s="19" t="s">
        <v>125</v>
      </c>
      <c r="BE503" s="197">
        <f>IF(N503="základní",J503,0)</f>
        <v>0</v>
      </c>
      <c r="BF503" s="197">
        <f>IF(N503="snížená",J503,0)</f>
        <v>0</v>
      </c>
      <c r="BG503" s="197">
        <f>IF(N503="zákl. přenesená",J503,0)</f>
        <v>0</v>
      </c>
      <c r="BH503" s="197">
        <f>IF(N503="sníž. přenesená",J503,0)</f>
        <v>0</v>
      </c>
      <c r="BI503" s="197">
        <f>IF(N503="nulová",J503,0)</f>
        <v>0</v>
      </c>
      <c r="BJ503" s="19" t="s">
        <v>81</v>
      </c>
      <c r="BK503" s="197">
        <f>ROUND(I503*H503,2)</f>
        <v>0</v>
      </c>
      <c r="BL503" s="19" t="s">
        <v>132</v>
      </c>
      <c r="BM503" s="196" t="s">
        <v>567</v>
      </c>
    </row>
    <row r="504" s="2" customFormat="1" ht="43.2" customHeight="1">
      <c r="A504" s="38"/>
      <c r="B504" s="184"/>
      <c r="C504" s="185" t="s">
        <v>568</v>
      </c>
      <c r="D504" s="185" t="s">
        <v>127</v>
      </c>
      <c r="E504" s="186" t="s">
        <v>569</v>
      </c>
      <c r="F504" s="187" t="s">
        <v>570</v>
      </c>
      <c r="G504" s="188" t="s">
        <v>152</v>
      </c>
      <c r="H504" s="189">
        <v>2.504</v>
      </c>
      <c r="I504" s="190"/>
      <c r="J504" s="191">
        <f>ROUND(I504*H504,2)</f>
        <v>0</v>
      </c>
      <c r="K504" s="187" t="s">
        <v>131</v>
      </c>
      <c r="L504" s="39"/>
      <c r="M504" s="192" t="s">
        <v>1</v>
      </c>
      <c r="N504" s="193" t="s">
        <v>38</v>
      </c>
      <c r="O504" s="77"/>
      <c r="P504" s="194">
        <f>O504*H504</f>
        <v>0</v>
      </c>
      <c r="Q504" s="194">
        <v>1.0519700000000001</v>
      </c>
      <c r="R504" s="194">
        <f>Q504*H504</f>
        <v>2.6341328800000001</v>
      </c>
      <c r="S504" s="194">
        <v>0</v>
      </c>
      <c r="T504" s="195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196" t="s">
        <v>132</v>
      </c>
      <c r="AT504" s="196" t="s">
        <v>127</v>
      </c>
      <c r="AU504" s="196" t="s">
        <v>83</v>
      </c>
      <c r="AY504" s="19" t="s">
        <v>125</v>
      </c>
      <c r="BE504" s="197">
        <f>IF(N504="základní",J504,0)</f>
        <v>0</v>
      </c>
      <c r="BF504" s="197">
        <f>IF(N504="snížená",J504,0)</f>
        <v>0</v>
      </c>
      <c r="BG504" s="197">
        <f>IF(N504="zákl. přenesená",J504,0)</f>
        <v>0</v>
      </c>
      <c r="BH504" s="197">
        <f>IF(N504="sníž. přenesená",J504,0)</f>
        <v>0</v>
      </c>
      <c r="BI504" s="197">
        <f>IF(N504="nulová",J504,0)</f>
        <v>0</v>
      </c>
      <c r="BJ504" s="19" t="s">
        <v>81</v>
      </c>
      <c r="BK504" s="197">
        <f>ROUND(I504*H504,2)</f>
        <v>0</v>
      </c>
      <c r="BL504" s="19" t="s">
        <v>132</v>
      </c>
      <c r="BM504" s="196" t="s">
        <v>571</v>
      </c>
    </row>
    <row r="505" s="14" customFormat="1">
      <c r="A505" s="14"/>
      <c r="B505" s="206"/>
      <c r="C505" s="14"/>
      <c r="D505" s="199" t="s">
        <v>134</v>
      </c>
      <c r="E505" s="207" t="s">
        <v>1</v>
      </c>
      <c r="F505" s="208" t="s">
        <v>572</v>
      </c>
      <c r="G505" s="14"/>
      <c r="H505" s="209">
        <v>4.0119999999999996</v>
      </c>
      <c r="I505" s="210"/>
      <c r="J505" s="14"/>
      <c r="K505" s="14"/>
      <c r="L505" s="206"/>
      <c r="M505" s="211"/>
      <c r="N505" s="212"/>
      <c r="O505" s="212"/>
      <c r="P505" s="212"/>
      <c r="Q505" s="212"/>
      <c r="R505" s="212"/>
      <c r="S505" s="212"/>
      <c r="T505" s="21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07" t="s">
        <v>134</v>
      </c>
      <c r="AU505" s="207" t="s">
        <v>83</v>
      </c>
      <c r="AV505" s="14" t="s">
        <v>83</v>
      </c>
      <c r="AW505" s="14" t="s">
        <v>30</v>
      </c>
      <c r="AX505" s="14" t="s">
        <v>73</v>
      </c>
      <c r="AY505" s="207" t="s">
        <v>125</v>
      </c>
    </row>
    <row r="506" s="14" customFormat="1">
      <c r="A506" s="14"/>
      <c r="B506" s="206"/>
      <c r="C506" s="14"/>
      <c r="D506" s="199" t="s">
        <v>134</v>
      </c>
      <c r="E506" s="207" t="s">
        <v>1</v>
      </c>
      <c r="F506" s="208" t="s">
        <v>573</v>
      </c>
      <c r="G506" s="14"/>
      <c r="H506" s="209">
        <v>3.8450000000000002</v>
      </c>
      <c r="I506" s="210"/>
      <c r="J506" s="14"/>
      <c r="K506" s="14"/>
      <c r="L506" s="206"/>
      <c r="M506" s="211"/>
      <c r="N506" s="212"/>
      <c r="O506" s="212"/>
      <c r="P506" s="212"/>
      <c r="Q506" s="212"/>
      <c r="R506" s="212"/>
      <c r="S506" s="212"/>
      <c r="T506" s="213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07" t="s">
        <v>134</v>
      </c>
      <c r="AU506" s="207" t="s">
        <v>83</v>
      </c>
      <c r="AV506" s="14" t="s">
        <v>83</v>
      </c>
      <c r="AW506" s="14" t="s">
        <v>30</v>
      </c>
      <c r="AX506" s="14" t="s">
        <v>73</v>
      </c>
      <c r="AY506" s="207" t="s">
        <v>125</v>
      </c>
    </row>
    <row r="507" s="14" customFormat="1">
      <c r="A507" s="14"/>
      <c r="B507" s="206"/>
      <c r="C507" s="14"/>
      <c r="D507" s="199" t="s">
        <v>134</v>
      </c>
      <c r="E507" s="207" t="s">
        <v>1</v>
      </c>
      <c r="F507" s="208" t="s">
        <v>574</v>
      </c>
      <c r="G507" s="14"/>
      <c r="H507" s="209">
        <v>-5.3529999999999998</v>
      </c>
      <c r="I507" s="210"/>
      <c r="J507" s="14"/>
      <c r="K507" s="14"/>
      <c r="L507" s="206"/>
      <c r="M507" s="211"/>
      <c r="N507" s="212"/>
      <c r="O507" s="212"/>
      <c r="P507" s="212"/>
      <c r="Q507" s="212"/>
      <c r="R507" s="212"/>
      <c r="S507" s="212"/>
      <c r="T507" s="213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07" t="s">
        <v>134</v>
      </c>
      <c r="AU507" s="207" t="s">
        <v>83</v>
      </c>
      <c r="AV507" s="14" t="s">
        <v>83</v>
      </c>
      <c r="AW507" s="14" t="s">
        <v>30</v>
      </c>
      <c r="AX507" s="14" t="s">
        <v>73</v>
      </c>
      <c r="AY507" s="207" t="s">
        <v>125</v>
      </c>
    </row>
    <row r="508" s="15" customFormat="1">
      <c r="A508" s="15"/>
      <c r="B508" s="214"/>
      <c r="C508" s="15"/>
      <c r="D508" s="199" t="s">
        <v>134</v>
      </c>
      <c r="E508" s="215" t="s">
        <v>1</v>
      </c>
      <c r="F508" s="216" t="s">
        <v>139</v>
      </c>
      <c r="G508" s="15"/>
      <c r="H508" s="217">
        <v>2.504</v>
      </c>
      <c r="I508" s="218"/>
      <c r="J508" s="15"/>
      <c r="K508" s="15"/>
      <c r="L508" s="214"/>
      <c r="M508" s="219"/>
      <c r="N508" s="220"/>
      <c r="O508" s="220"/>
      <c r="P508" s="220"/>
      <c r="Q508" s="220"/>
      <c r="R508" s="220"/>
      <c r="S508" s="220"/>
      <c r="T508" s="221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15" t="s">
        <v>134</v>
      </c>
      <c r="AU508" s="215" t="s">
        <v>83</v>
      </c>
      <c r="AV508" s="15" t="s">
        <v>132</v>
      </c>
      <c r="AW508" s="15" t="s">
        <v>30</v>
      </c>
      <c r="AX508" s="15" t="s">
        <v>81</v>
      </c>
      <c r="AY508" s="215" t="s">
        <v>125</v>
      </c>
    </row>
    <row r="509" s="2" customFormat="1" ht="43.2" customHeight="1">
      <c r="A509" s="38"/>
      <c r="B509" s="184"/>
      <c r="C509" s="185" t="s">
        <v>575</v>
      </c>
      <c r="D509" s="185" t="s">
        <v>127</v>
      </c>
      <c r="E509" s="186" t="s">
        <v>576</v>
      </c>
      <c r="F509" s="187" t="s">
        <v>577</v>
      </c>
      <c r="G509" s="188" t="s">
        <v>176</v>
      </c>
      <c r="H509" s="189">
        <v>21.48</v>
      </c>
      <c r="I509" s="190"/>
      <c r="J509" s="191">
        <f>ROUND(I509*H509,2)</f>
        <v>0</v>
      </c>
      <c r="K509" s="187" t="s">
        <v>131</v>
      </c>
      <c r="L509" s="39"/>
      <c r="M509" s="192" t="s">
        <v>1</v>
      </c>
      <c r="N509" s="193" t="s">
        <v>38</v>
      </c>
      <c r="O509" s="77"/>
      <c r="P509" s="194">
        <f>O509*H509</f>
        <v>0</v>
      </c>
      <c r="Q509" s="194">
        <v>0.1094</v>
      </c>
      <c r="R509" s="194">
        <f>Q509*H509</f>
        <v>2.3499119999999998</v>
      </c>
      <c r="S509" s="194">
        <v>0</v>
      </c>
      <c r="T509" s="195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196" t="s">
        <v>132</v>
      </c>
      <c r="AT509" s="196" t="s">
        <v>127</v>
      </c>
      <c r="AU509" s="196" t="s">
        <v>83</v>
      </c>
      <c r="AY509" s="19" t="s">
        <v>125</v>
      </c>
      <c r="BE509" s="197">
        <f>IF(N509="základní",J509,0)</f>
        <v>0</v>
      </c>
      <c r="BF509" s="197">
        <f>IF(N509="snížená",J509,0)</f>
        <v>0</v>
      </c>
      <c r="BG509" s="197">
        <f>IF(N509="zákl. přenesená",J509,0)</f>
        <v>0</v>
      </c>
      <c r="BH509" s="197">
        <f>IF(N509="sníž. přenesená",J509,0)</f>
        <v>0</v>
      </c>
      <c r="BI509" s="197">
        <f>IF(N509="nulová",J509,0)</f>
        <v>0</v>
      </c>
      <c r="BJ509" s="19" t="s">
        <v>81</v>
      </c>
      <c r="BK509" s="197">
        <f>ROUND(I509*H509,2)</f>
        <v>0</v>
      </c>
      <c r="BL509" s="19" t="s">
        <v>132</v>
      </c>
      <c r="BM509" s="196" t="s">
        <v>578</v>
      </c>
    </row>
    <row r="510" s="14" customFormat="1">
      <c r="A510" s="14"/>
      <c r="B510" s="206"/>
      <c r="C510" s="14"/>
      <c r="D510" s="199" t="s">
        <v>134</v>
      </c>
      <c r="E510" s="207" t="s">
        <v>1</v>
      </c>
      <c r="F510" s="208" t="s">
        <v>579</v>
      </c>
      <c r="G510" s="14"/>
      <c r="H510" s="209">
        <v>21.48</v>
      </c>
      <c r="I510" s="210"/>
      <c r="J510" s="14"/>
      <c r="K510" s="14"/>
      <c r="L510" s="206"/>
      <c r="M510" s="211"/>
      <c r="N510" s="212"/>
      <c r="O510" s="212"/>
      <c r="P510" s="212"/>
      <c r="Q510" s="212"/>
      <c r="R510" s="212"/>
      <c r="S510" s="212"/>
      <c r="T510" s="213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07" t="s">
        <v>134</v>
      </c>
      <c r="AU510" s="207" t="s">
        <v>83</v>
      </c>
      <c r="AV510" s="14" t="s">
        <v>83</v>
      </c>
      <c r="AW510" s="14" t="s">
        <v>30</v>
      </c>
      <c r="AX510" s="14" t="s">
        <v>81</v>
      </c>
      <c r="AY510" s="207" t="s">
        <v>125</v>
      </c>
    </row>
    <row r="511" s="12" customFormat="1" ht="22.8" customHeight="1">
      <c r="A511" s="12"/>
      <c r="B511" s="171"/>
      <c r="C511" s="12"/>
      <c r="D511" s="172" t="s">
        <v>72</v>
      </c>
      <c r="E511" s="182" t="s">
        <v>132</v>
      </c>
      <c r="F511" s="182" t="s">
        <v>580</v>
      </c>
      <c r="G511" s="12"/>
      <c r="H511" s="12"/>
      <c r="I511" s="174"/>
      <c r="J511" s="183">
        <f>BK511</f>
        <v>0</v>
      </c>
      <c r="K511" s="12"/>
      <c r="L511" s="171"/>
      <c r="M511" s="176"/>
      <c r="N511" s="177"/>
      <c r="O511" s="177"/>
      <c r="P511" s="178">
        <f>SUM(P512:P611)</f>
        <v>0</v>
      </c>
      <c r="Q511" s="177"/>
      <c r="R511" s="178">
        <f>SUM(R512:R611)</f>
        <v>3211.6009063800002</v>
      </c>
      <c r="S511" s="177"/>
      <c r="T511" s="179">
        <f>SUM(T512:T611)</f>
        <v>0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172" t="s">
        <v>81</v>
      </c>
      <c r="AT511" s="180" t="s">
        <v>72</v>
      </c>
      <c r="AU511" s="180" t="s">
        <v>81</v>
      </c>
      <c r="AY511" s="172" t="s">
        <v>125</v>
      </c>
      <c r="BK511" s="181">
        <f>SUM(BK512:BK611)</f>
        <v>0</v>
      </c>
    </row>
    <row r="512" s="2" customFormat="1" ht="54" customHeight="1">
      <c r="A512" s="38"/>
      <c r="B512" s="184"/>
      <c r="C512" s="185" t="s">
        <v>581</v>
      </c>
      <c r="D512" s="185" t="s">
        <v>127</v>
      </c>
      <c r="E512" s="186" t="s">
        <v>582</v>
      </c>
      <c r="F512" s="187" t="s">
        <v>583</v>
      </c>
      <c r="G512" s="188" t="s">
        <v>130</v>
      </c>
      <c r="H512" s="189">
        <v>1220.067</v>
      </c>
      <c r="I512" s="190"/>
      <c r="J512" s="191">
        <f>ROUND(I512*H512,2)</f>
        <v>0</v>
      </c>
      <c r="K512" s="187" t="s">
        <v>131</v>
      </c>
      <c r="L512" s="39"/>
      <c r="M512" s="192" t="s">
        <v>1</v>
      </c>
      <c r="N512" s="193" t="s">
        <v>38</v>
      </c>
      <c r="O512" s="77"/>
      <c r="P512" s="194">
        <f>O512*H512</f>
        <v>0</v>
      </c>
      <c r="Q512" s="194">
        <v>2.45343</v>
      </c>
      <c r="R512" s="194">
        <f>Q512*H512</f>
        <v>2993.3489798099999</v>
      </c>
      <c r="S512" s="194">
        <v>0</v>
      </c>
      <c r="T512" s="195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196" t="s">
        <v>132</v>
      </c>
      <c r="AT512" s="196" t="s">
        <v>127</v>
      </c>
      <c r="AU512" s="196" t="s">
        <v>83</v>
      </c>
      <c r="AY512" s="19" t="s">
        <v>125</v>
      </c>
      <c r="BE512" s="197">
        <f>IF(N512="základní",J512,0)</f>
        <v>0</v>
      </c>
      <c r="BF512" s="197">
        <f>IF(N512="snížená",J512,0)</f>
        <v>0</v>
      </c>
      <c r="BG512" s="197">
        <f>IF(N512="zákl. přenesená",J512,0)</f>
        <v>0</v>
      </c>
      <c r="BH512" s="197">
        <f>IF(N512="sníž. přenesená",J512,0)</f>
        <v>0</v>
      </c>
      <c r="BI512" s="197">
        <f>IF(N512="nulová",J512,0)</f>
        <v>0</v>
      </c>
      <c r="BJ512" s="19" t="s">
        <v>81</v>
      </c>
      <c r="BK512" s="197">
        <f>ROUND(I512*H512,2)</f>
        <v>0</v>
      </c>
      <c r="BL512" s="19" t="s">
        <v>132</v>
      </c>
      <c r="BM512" s="196" t="s">
        <v>584</v>
      </c>
    </row>
    <row r="513" s="13" customFormat="1">
      <c r="A513" s="13"/>
      <c r="B513" s="198"/>
      <c r="C513" s="13"/>
      <c r="D513" s="199" t="s">
        <v>134</v>
      </c>
      <c r="E513" s="200" t="s">
        <v>1</v>
      </c>
      <c r="F513" s="201" t="s">
        <v>370</v>
      </c>
      <c r="G513" s="13"/>
      <c r="H513" s="200" t="s">
        <v>1</v>
      </c>
      <c r="I513" s="202"/>
      <c r="J513" s="13"/>
      <c r="K513" s="13"/>
      <c r="L513" s="198"/>
      <c r="M513" s="203"/>
      <c r="N513" s="204"/>
      <c r="O513" s="204"/>
      <c r="P513" s="204"/>
      <c r="Q513" s="204"/>
      <c r="R513" s="204"/>
      <c r="S513" s="204"/>
      <c r="T513" s="205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00" t="s">
        <v>134</v>
      </c>
      <c r="AU513" s="200" t="s">
        <v>83</v>
      </c>
      <c r="AV513" s="13" t="s">
        <v>81</v>
      </c>
      <c r="AW513" s="13" t="s">
        <v>30</v>
      </c>
      <c r="AX513" s="13" t="s">
        <v>73</v>
      </c>
      <c r="AY513" s="200" t="s">
        <v>125</v>
      </c>
    </row>
    <row r="514" s="13" customFormat="1">
      <c r="A514" s="13"/>
      <c r="B514" s="198"/>
      <c r="C514" s="13"/>
      <c r="D514" s="199" t="s">
        <v>134</v>
      </c>
      <c r="E514" s="200" t="s">
        <v>1</v>
      </c>
      <c r="F514" s="201" t="s">
        <v>585</v>
      </c>
      <c r="G514" s="13"/>
      <c r="H514" s="200" t="s">
        <v>1</v>
      </c>
      <c r="I514" s="202"/>
      <c r="J514" s="13"/>
      <c r="K514" s="13"/>
      <c r="L514" s="198"/>
      <c r="M514" s="203"/>
      <c r="N514" s="204"/>
      <c r="O514" s="204"/>
      <c r="P514" s="204"/>
      <c r="Q514" s="204"/>
      <c r="R514" s="204"/>
      <c r="S514" s="204"/>
      <c r="T514" s="205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00" t="s">
        <v>134</v>
      </c>
      <c r="AU514" s="200" t="s">
        <v>83</v>
      </c>
      <c r="AV514" s="13" t="s">
        <v>81</v>
      </c>
      <c r="AW514" s="13" t="s">
        <v>30</v>
      </c>
      <c r="AX514" s="13" t="s">
        <v>73</v>
      </c>
      <c r="AY514" s="200" t="s">
        <v>125</v>
      </c>
    </row>
    <row r="515" s="13" customFormat="1">
      <c r="A515" s="13"/>
      <c r="B515" s="198"/>
      <c r="C515" s="13"/>
      <c r="D515" s="199" t="s">
        <v>134</v>
      </c>
      <c r="E515" s="200" t="s">
        <v>1</v>
      </c>
      <c r="F515" s="201" t="s">
        <v>586</v>
      </c>
      <c r="G515" s="13"/>
      <c r="H515" s="200" t="s">
        <v>1</v>
      </c>
      <c r="I515" s="202"/>
      <c r="J515" s="13"/>
      <c r="K515" s="13"/>
      <c r="L515" s="198"/>
      <c r="M515" s="203"/>
      <c r="N515" s="204"/>
      <c r="O515" s="204"/>
      <c r="P515" s="204"/>
      <c r="Q515" s="204"/>
      <c r="R515" s="204"/>
      <c r="S515" s="204"/>
      <c r="T515" s="205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00" t="s">
        <v>134</v>
      </c>
      <c r="AU515" s="200" t="s">
        <v>83</v>
      </c>
      <c r="AV515" s="13" t="s">
        <v>81</v>
      </c>
      <c r="AW515" s="13" t="s">
        <v>30</v>
      </c>
      <c r="AX515" s="13" t="s">
        <v>73</v>
      </c>
      <c r="AY515" s="200" t="s">
        <v>125</v>
      </c>
    </row>
    <row r="516" s="14" customFormat="1">
      <c r="A516" s="14"/>
      <c r="B516" s="206"/>
      <c r="C516" s="14"/>
      <c r="D516" s="199" t="s">
        <v>134</v>
      </c>
      <c r="E516" s="207" t="s">
        <v>1</v>
      </c>
      <c r="F516" s="208" t="s">
        <v>587</v>
      </c>
      <c r="G516" s="14"/>
      <c r="H516" s="209">
        <v>510.10500000000002</v>
      </c>
      <c r="I516" s="210"/>
      <c r="J516" s="14"/>
      <c r="K516" s="14"/>
      <c r="L516" s="206"/>
      <c r="M516" s="211"/>
      <c r="N516" s="212"/>
      <c r="O516" s="212"/>
      <c r="P516" s="212"/>
      <c r="Q516" s="212"/>
      <c r="R516" s="212"/>
      <c r="S516" s="212"/>
      <c r="T516" s="213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07" t="s">
        <v>134</v>
      </c>
      <c r="AU516" s="207" t="s">
        <v>83</v>
      </c>
      <c r="AV516" s="14" t="s">
        <v>83</v>
      </c>
      <c r="AW516" s="14" t="s">
        <v>30</v>
      </c>
      <c r="AX516" s="14" t="s">
        <v>73</v>
      </c>
      <c r="AY516" s="207" t="s">
        <v>125</v>
      </c>
    </row>
    <row r="517" s="13" customFormat="1">
      <c r="A517" s="13"/>
      <c r="B517" s="198"/>
      <c r="C517" s="13"/>
      <c r="D517" s="199" t="s">
        <v>134</v>
      </c>
      <c r="E517" s="200" t="s">
        <v>1</v>
      </c>
      <c r="F517" s="201" t="s">
        <v>588</v>
      </c>
      <c r="G517" s="13"/>
      <c r="H517" s="200" t="s">
        <v>1</v>
      </c>
      <c r="I517" s="202"/>
      <c r="J517" s="13"/>
      <c r="K517" s="13"/>
      <c r="L517" s="198"/>
      <c r="M517" s="203"/>
      <c r="N517" s="204"/>
      <c r="O517" s="204"/>
      <c r="P517" s="204"/>
      <c r="Q517" s="204"/>
      <c r="R517" s="204"/>
      <c r="S517" s="204"/>
      <c r="T517" s="205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00" t="s">
        <v>134</v>
      </c>
      <c r="AU517" s="200" t="s">
        <v>83</v>
      </c>
      <c r="AV517" s="13" t="s">
        <v>81</v>
      </c>
      <c r="AW517" s="13" t="s">
        <v>30</v>
      </c>
      <c r="AX517" s="13" t="s">
        <v>73</v>
      </c>
      <c r="AY517" s="200" t="s">
        <v>125</v>
      </c>
    </row>
    <row r="518" s="14" customFormat="1">
      <c r="A518" s="14"/>
      <c r="B518" s="206"/>
      <c r="C518" s="14"/>
      <c r="D518" s="199" t="s">
        <v>134</v>
      </c>
      <c r="E518" s="207" t="s">
        <v>1</v>
      </c>
      <c r="F518" s="208" t="s">
        <v>589</v>
      </c>
      <c r="G518" s="14"/>
      <c r="H518" s="209">
        <v>12.960000000000001</v>
      </c>
      <c r="I518" s="210"/>
      <c r="J518" s="14"/>
      <c r="K518" s="14"/>
      <c r="L518" s="206"/>
      <c r="M518" s="211"/>
      <c r="N518" s="212"/>
      <c r="O518" s="212"/>
      <c r="P518" s="212"/>
      <c r="Q518" s="212"/>
      <c r="R518" s="212"/>
      <c r="S518" s="212"/>
      <c r="T518" s="213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07" t="s">
        <v>134</v>
      </c>
      <c r="AU518" s="207" t="s">
        <v>83</v>
      </c>
      <c r="AV518" s="14" t="s">
        <v>83</v>
      </c>
      <c r="AW518" s="14" t="s">
        <v>30</v>
      </c>
      <c r="AX518" s="14" t="s">
        <v>73</v>
      </c>
      <c r="AY518" s="207" t="s">
        <v>125</v>
      </c>
    </row>
    <row r="519" s="14" customFormat="1">
      <c r="A519" s="14"/>
      <c r="B519" s="206"/>
      <c r="C519" s="14"/>
      <c r="D519" s="199" t="s">
        <v>134</v>
      </c>
      <c r="E519" s="207" t="s">
        <v>1</v>
      </c>
      <c r="F519" s="208" t="s">
        <v>590</v>
      </c>
      <c r="G519" s="14"/>
      <c r="H519" s="209">
        <v>7.968</v>
      </c>
      <c r="I519" s="210"/>
      <c r="J519" s="14"/>
      <c r="K519" s="14"/>
      <c r="L519" s="206"/>
      <c r="M519" s="211"/>
      <c r="N519" s="212"/>
      <c r="O519" s="212"/>
      <c r="P519" s="212"/>
      <c r="Q519" s="212"/>
      <c r="R519" s="212"/>
      <c r="S519" s="212"/>
      <c r="T519" s="213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07" t="s">
        <v>134</v>
      </c>
      <c r="AU519" s="207" t="s">
        <v>83</v>
      </c>
      <c r="AV519" s="14" t="s">
        <v>83</v>
      </c>
      <c r="AW519" s="14" t="s">
        <v>30</v>
      </c>
      <c r="AX519" s="14" t="s">
        <v>73</v>
      </c>
      <c r="AY519" s="207" t="s">
        <v>125</v>
      </c>
    </row>
    <row r="520" s="14" customFormat="1">
      <c r="A520" s="14"/>
      <c r="B520" s="206"/>
      <c r="C520" s="14"/>
      <c r="D520" s="199" t="s">
        <v>134</v>
      </c>
      <c r="E520" s="207" t="s">
        <v>1</v>
      </c>
      <c r="F520" s="208" t="s">
        <v>591</v>
      </c>
      <c r="G520" s="14"/>
      <c r="H520" s="209">
        <v>5.4589999999999996</v>
      </c>
      <c r="I520" s="210"/>
      <c r="J520" s="14"/>
      <c r="K520" s="14"/>
      <c r="L520" s="206"/>
      <c r="M520" s="211"/>
      <c r="N520" s="212"/>
      <c r="O520" s="212"/>
      <c r="P520" s="212"/>
      <c r="Q520" s="212"/>
      <c r="R520" s="212"/>
      <c r="S520" s="212"/>
      <c r="T520" s="213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07" t="s">
        <v>134</v>
      </c>
      <c r="AU520" s="207" t="s">
        <v>83</v>
      </c>
      <c r="AV520" s="14" t="s">
        <v>83</v>
      </c>
      <c r="AW520" s="14" t="s">
        <v>30</v>
      </c>
      <c r="AX520" s="14" t="s">
        <v>73</v>
      </c>
      <c r="AY520" s="207" t="s">
        <v>125</v>
      </c>
    </row>
    <row r="521" s="14" customFormat="1">
      <c r="A521" s="14"/>
      <c r="B521" s="206"/>
      <c r="C521" s="14"/>
      <c r="D521" s="199" t="s">
        <v>134</v>
      </c>
      <c r="E521" s="207" t="s">
        <v>1</v>
      </c>
      <c r="F521" s="208" t="s">
        <v>592</v>
      </c>
      <c r="G521" s="14"/>
      <c r="H521" s="209">
        <v>5.4589999999999996</v>
      </c>
      <c r="I521" s="210"/>
      <c r="J521" s="14"/>
      <c r="K521" s="14"/>
      <c r="L521" s="206"/>
      <c r="M521" s="211"/>
      <c r="N521" s="212"/>
      <c r="O521" s="212"/>
      <c r="P521" s="212"/>
      <c r="Q521" s="212"/>
      <c r="R521" s="212"/>
      <c r="S521" s="212"/>
      <c r="T521" s="213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07" t="s">
        <v>134</v>
      </c>
      <c r="AU521" s="207" t="s">
        <v>83</v>
      </c>
      <c r="AV521" s="14" t="s">
        <v>83</v>
      </c>
      <c r="AW521" s="14" t="s">
        <v>30</v>
      </c>
      <c r="AX521" s="14" t="s">
        <v>73</v>
      </c>
      <c r="AY521" s="207" t="s">
        <v>125</v>
      </c>
    </row>
    <row r="522" s="14" customFormat="1">
      <c r="A522" s="14"/>
      <c r="B522" s="206"/>
      <c r="C522" s="14"/>
      <c r="D522" s="199" t="s">
        <v>134</v>
      </c>
      <c r="E522" s="207" t="s">
        <v>1</v>
      </c>
      <c r="F522" s="208" t="s">
        <v>593</v>
      </c>
      <c r="G522" s="14"/>
      <c r="H522" s="209">
        <v>5.0549999999999997</v>
      </c>
      <c r="I522" s="210"/>
      <c r="J522" s="14"/>
      <c r="K522" s="14"/>
      <c r="L522" s="206"/>
      <c r="M522" s="211"/>
      <c r="N522" s="212"/>
      <c r="O522" s="212"/>
      <c r="P522" s="212"/>
      <c r="Q522" s="212"/>
      <c r="R522" s="212"/>
      <c r="S522" s="212"/>
      <c r="T522" s="21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07" t="s">
        <v>134</v>
      </c>
      <c r="AU522" s="207" t="s">
        <v>83</v>
      </c>
      <c r="AV522" s="14" t="s">
        <v>83</v>
      </c>
      <c r="AW522" s="14" t="s">
        <v>30</v>
      </c>
      <c r="AX522" s="14" t="s">
        <v>73</v>
      </c>
      <c r="AY522" s="207" t="s">
        <v>125</v>
      </c>
    </row>
    <row r="523" s="13" customFormat="1">
      <c r="A523" s="13"/>
      <c r="B523" s="198"/>
      <c r="C523" s="13"/>
      <c r="D523" s="199" t="s">
        <v>134</v>
      </c>
      <c r="E523" s="200" t="s">
        <v>1</v>
      </c>
      <c r="F523" s="201" t="s">
        <v>594</v>
      </c>
      <c r="G523" s="13"/>
      <c r="H523" s="200" t="s">
        <v>1</v>
      </c>
      <c r="I523" s="202"/>
      <c r="J523" s="13"/>
      <c r="K523" s="13"/>
      <c r="L523" s="198"/>
      <c r="M523" s="203"/>
      <c r="N523" s="204"/>
      <c r="O523" s="204"/>
      <c r="P523" s="204"/>
      <c r="Q523" s="204"/>
      <c r="R523" s="204"/>
      <c r="S523" s="204"/>
      <c r="T523" s="205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00" t="s">
        <v>134</v>
      </c>
      <c r="AU523" s="200" t="s">
        <v>83</v>
      </c>
      <c r="AV523" s="13" t="s">
        <v>81</v>
      </c>
      <c r="AW523" s="13" t="s">
        <v>30</v>
      </c>
      <c r="AX523" s="13" t="s">
        <v>73</v>
      </c>
      <c r="AY523" s="200" t="s">
        <v>125</v>
      </c>
    </row>
    <row r="524" s="14" customFormat="1">
      <c r="A524" s="14"/>
      <c r="B524" s="206"/>
      <c r="C524" s="14"/>
      <c r="D524" s="199" t="s">
        <v>134</v>
      </c>
      <c r="E524" s="207" t="s">
        <v>1</v>
      </c>
      <c r="F524" s="208" t="s">
        <v>595</v>
      </c>
      <c r="G524" s="14"/>
      <c r="H524" s="209">
        <v>1.256</v>
      </c>
      <c r="I524" s="210"/>
      <c r="J524" s="14"/>
      <c r="K524" s="14"/>
      <c r="L524" s="206"/>
      <c r="M524" s="211"/>
      <c r="N524" s="212"/>
      <c r="O524" s="212"/>
      <c r="P524" s="212"/>
      <c r="Q524" s="212"/>
      <c r="R524" s="212"/>
      <c r="S524" s="212"/>
      <c r="T524" s="213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07" t="s">
        <v>134</v>
      </c>
      <c r="AU524" s="207" t="s">
        <v>83</v>
      </c>
      <c r="AV524" s="14" t="s">
        <v>83</v>
      </c>
      <c r="AW524" s="14" t="s">
        <v>30</v>
      </c>
      <c r="AX524" s="14" t="s">
        <v>73</v>
      </c>
      <c r="AY524" s="207" t="s">
        <v>125</v>
      </c>
    </row>
    <row r="525" s="14" customFormat="1">
      <c r="A525" s="14"/>
      <c r="B525" s="206"/>
      <c r="C525" s="14"/>
      <c r="D525" s="199" t="s">
        <v>134</v>
      </c>
      <c r="E525" s="207" t="s">
        <v>1</v>
      </c>
      <c r="F525" s="208" t="s">
        <v>596</v>
      </c>
      <c r="G525" s="14"/>
      <c r="H525" s="209">
        <v>2.9569999999999999</v>
      </c>
      <c r="I525" s="210"/>
      <c r="J525" s="14"/>
      <c r="K525" s="14"/>
      <c r="L525" s="206"/>
      <c r="M525" s="211"/>
      <c r="N525" s="212"/>
      <c r="O525" s="212"/>
      <c r="P525" s="212"/>
      <c r="Q525" s="212"/>
      <c r="R525" s="212"/>
      <c r="S525" s="212"/>
      <c r="T525" s="213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07" t="s">
        <v>134</v>
      </c>
      <c r="AU525" s="207" t="s">
        <v>83</v>
      </c>
      <c r="AV525" s="14" t="s">
        <v>83</v>
      </c>
      <c r="AW525" s="14" t="s">
        <v>30</v>
      </c>
      <c r="AX525" s="14" t="s">
        <v>73</v>
      </c>
      <c r="AY525" s="207" t="s">
        <v>125</v>
      </c>
    </row>
    <row r="526" s="13" customFormat="1">
      <c r="A526" s="13"/>
      <c r="B526" s="198"/>
      <c r="C526" s="13"/>
      <c r="D526" s="199" t="s">
        <v>134</v>
      </c>
      <c r="E526" s="200" t="s">
        <v>1</v>
      </c>
      <c r="F526" s="201" t="s">
        <v>597</v>
      </c>
      <c r="G526" s="13"/>
      <c r="H526" s="200" t="s">
        <v>1</v>
      </c>
      <c r="I526" s="202"/>
      <c r="J526" s="13"/>
      <c r="K526" s="13"/>
      <c r="L526" s="198"/>
      <c r="M526" s="203"/>
      <c r="N526" s="204"/>
      <c r="O526" s="204"/>
      <c r="P526" s="204"/>
      <c r="Q526" s="204"/>
      <c r="R526" s="204"/>
      <c r="S526" s="204"/>
      <c r="T526" s="205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00" t="s">
        <v>134</v>
      </c>
      <c r="AU526" s="200" t="s">
        <v>83</v>
      </c>
      <c r="AV526" s="13" t="s">
        <v>81</v>
      </c>
      <c r="AW526" s="13" t="s">
        <v>30</v>
      </c>
      <c r="AX526" s="13" t="s">
        <v>73</v>
      </c>
      <c r="AY526" s="200" t="s">
        <v>125</v>
      </c>
    </row>
    <row r="527" s="14" customFormat="1">
      <c r="A527" s="14"/>
      <c r="B527" s="206"/>
      <c r="C527" s="14"/>
      <c r="D527" s="199" t="s">
        <v>134</v>
      </c>
      <c r="E527" s="207" t="s">
        <v>1</v>
      </c>
      <c r="F527" s="208" t="s">
        <v>598</v>
      </c>
      <c r="G527" s="14"/>
      <c r="H527" s="209">
        <v>20.071000000000002</v>
      </c>
      <c r="I527" s="210"/>
      <c r="J527" s="14"/>
      <c r="K527" s="14"/>
      <c r="L527" s="206"/>
      <c r="M527" s="211"/>
      <c r="N527" s="212"/>
      <c r="O527" s="212"/>
      <c r="P527" s="212"/>
      <c r="Q527" s="212"/>
      <c r="R527" s="212"/>
      <c r="S527" s="212"/>
      <c r="T527" s="213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07" t="s">
        <v>134</v>
      </c>
      <c r="AU527" s="207" t="s">
        <v>83</v>
      </c>
      <c r="AV527" s="14" t="s">
        <v>83</v>
      </c>
      <c r="AW527" s="14" t="s">
        <v>30</v>
      </c>
      <c r="AX527" s="14" t="s">
        <v>73</v>
      </c>
      <c r="AY527" s="207" t="s">
        <v>125</v>
      </c>
    </row>
    <row r="528" s="13" customFormat="1">
      <c r="A528" s="13"/>
      <c r="B528" s="198"/>
      <c r="C528" s="13"/>
      <c r="D528" s="199" t="s">
        <v>134</v>
      </c>
      <c r="E528" s="200" t="s">
        <v>1</v>
      </c>
      <c r="F528" s="201" t="s">
        <v>599</v>
      </c>
      <c r="G528" s="13"/>
      <c r="H528" s="200" t="s">
        <v>1</v>
      </c>
      <c r="I528" s="202"/>
      <c r="J528" s="13"/>
      <c r="K528" s="13"/>
      <c r="L528" s="198"/>
      <c r="M528" s="203"/>
      <c r="N528" s="204"/>
      <c r="O528" s="204"/>
      <c r="P528" s="204"/>
      <c r="Q528" s="204"/>
      <c r="R528" s="204"/>
      <c r="S528" s="204"/>
      <c r="T528" s="205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00" t="s">
        <v>134</v>
      </c>
      <c r="AU528" s="200" t="s">
        <v>83</v>
      </c>
      <c r="AV528" s="13" t="s">
        <v>81</v>
      </c>
      <c r="AW528" s="13" t="s">
        <v>30</v>
      </c>
      <c r="AX528" s="13" t="s">
        <v>73</v>
      </c>
      <c r="AY528" s="200" t="s">
        <v>125</v>
      </c>
    </row>
    <row r="529" s="14" customFormat="1">
      <c r="A529" s="14"/>
      <c r="B529" s="206"/>
      <c r="C529" s="14"/>
      <c r="D529" s="199" t="s">
        <v>134</v>
      </c>
      <c r="E529" s="207" t="s">
        <v>1</v>
      </c>
      <c r="F529" s="208" t="s">
        <v>600</v>
      </c>
      <c r="G529" s="14"/>
      <c r="H529" s="209">
        <v>27.077999999999999</v>
      </c>
      <c r="I529" s="210"/>
      <c r="J529" s="14"/>
      <c r="K529" s="14"/>
      <c r="L529" s="206"/>
      <c r="M529" s="211"/>
      <c r="N529" s="212"/>
      <c r="O529" s="212"/>
      <c r="P529" s="212"/>
      <c r="Q529" s="212"/>
      <c r="R529" s="212"/>
      <c r="S529" s="212"/>
      <c r="T529" s="213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07" t="s">
        <v>134</v>
      </c>
      <c r="AU529" s="207" t="s">
        <v>83</v>
      </c>
      <c r="AV529" s="14" t="s">
        <v>83</v>
      </c>
      <c r="AW529" s="14" t="s">
        <v>30</v>
      </c>
      <c r="AX529" s="14" t="s">
        <v>73</v>
      </c>
      <c r="AY529" s="207" t="s">
        <v>125</v>
      </c>
    </row>
    <row r="530" s="16" customFormat="1">
      <c r="A530" s="16"/>
      <c r="B530" s="232"/>
      <c r="C530" s="16"/>
      <c r="D530" s="199" t="s">
        <v>134</v>
      </c>
      <c r="E530" s="233" t="s">
        <v>1</v>
      </c>
      <c r="F530" s="234" t="s">
        <v>409</v>
      </c>
      <c r="G530" s="16"/>
      <c r="H530" s="235">
        <v>598.36800000000005</v>
      </c>
      <c r="I530" s="236"/>
      <c r="J530" s="16"/>
      <c r="K530" s="16"/>
      <c r="L530" s="232"/>
      <c r="M530" s="237"/>
      <c r="N530" s="238"/>
      <c r="O530" s="238"/>
      <c r="P530" s="238"/>
      <c r="Q530" s="238"/>
      <c r="R530" s="238"/>
      <c r="S530" s="238"/>
      <c r="T530" s="239"/>
      <c r="U530" s="16"/>
      <c r="V530" s="16"/>
      <c r="W530" s="16"/>
      <c r="X530" s="16"/>
      <c r="Y530" s="16"/>
      <c r="Z530" s="16"/>
      <c r="AA530" s="16"/>
      <c r="AB530" s="16"/>
      <c r="AC530" s="16"/>
      <c r="AD530" s="16"/>
      <c r="AE530" s="16"/>
      <c r="AT530" s="233" t="s">
        <v>134</v>
      </c>
      <c r="AU530" s="233" t="s">
        <v>83</v>
      </c>
      <c r="AV530" s="16" t="s">
        <v>144</v>
      </c>
      <c r="AW530" s="16" t="s">
        <v>30</v>
      </c>
      <c r="AX530" s="16" t="s">
        <v>73</v>
      </c>
      <c r="AY530" s="233" t="s">
        <v>125</v>
      </c>
    </row>
    <row r="531" s="13" customFormat="1">
      <c r="A531" s="13"/>
      <c r="B531" s="198"/>
      <c r="C531" s="13"/>
      <c r="D531" s="199" t="s">
        <v>134</v>
      </c>
      <c r="E531" s="200" t="s">
        <v>1</v>
      </c>
      <c r="F531" s="201" t="s">
        <v>601</v>
      </c>
      <c r="G531" s="13"/>
      <c r="H531" s="200" t="s">
        <v>1</v>
      </c>
      <c r="I531" s="202"/>
      <c r="J531" s="13"/>
      <c r="K531" s="13"/>
      <c r="L531" s="198"/>
      <c r="M531" s="203"/>
      <c r="N531" s="204"/>
      <c r="O531" s="204"/>
      <c r="P531" s="204"/>
      <c r="Q531" s="204"/>
      <c r="R531" s="204"/>
      <c r="S531" s="204"/>
      <c r="T531" s="205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00" t="s">
        <v>134</v>
      </c>
      <c r="AU531" s="200" t="s">
        <v>83</v>
      </c>
      <c r="AV531" s="13" t="s">
        <v>81</v>
      </c>
      <c r="AW531" s="13" t="s">
        <v>30</v>
      </c>
      <c r="AX531" s="13" t="s">
        <v>73</v>
      </c>
      <c r="AY531" s="200" t="s">
        <v>125</v>
      </c>
    </row>
    <row r="532" s="14" customFormat="1">
      <c r="A532" s="14"/>
      <c r="B532" s="206"/>
      <c r="C532" s="14"/>
      <c r="D532" s="199" t="s">
        <v>134</v>
      </c>
      <c r="E532" s="207" t="s">
        <v>1</v>
      </c>
      <c r="F532" s="208" t="s">
        <v>602</v>
      </c>
      <c r="G532" s="14"/>
      <c r="H532" s="209">
        <v>575.28700000000003</v>
      </c>
      <c r="I532" s="210"/>
      <c r="J532" s="14"/>
      <c r="K532" s="14"/>
      <c r="L532" s="206"/>
      <c r="M532" s="211"/>
      <c r="N532" s="212"/>
      <c r="O532" s="212"/>
      <c r="P532" s="212"/>
      <c r="Q532" s="212"/>
      <c r="R532" s="212"/>
      <c r="S532" s="212"/>
      <c r="T532" s="213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07" t="s">
        <v>134</v>
      </c>
      <c r="AU532" s="207" t="s">
        <v>83</v>
      </c>
      <c r="AV532" s="14" t="s">
        <v>83</v>
      </c>
      <c r="AW532" s="14" t="s">
        <v>30</v>
      </c>
      <c r="AX532" s="14" t="s">
        <v>73</v>
      </c>
      <c r="AY532" s="207" t="s">
        <v>125</v>
      </c>
    </row>
    <row r="533" s="14" customFormat="1">
      <c r="A533" s="14"/>
      <c r="B533" s="206"/>
      <c r="C533" s="14"/>
      <c r="D533" s="199" t="s">
        <v>134</v>
      </c>
      <c r="E533" s="207" t="s">
        <v>1</v>
      </c>
      <c r="F533" s="208" t="s">
        <v>603</v>
      </c>
      <c r="G533" s="14"/>
      <c r="H533" s="209">
        <v>9.0719999999999992</v>
      </c>
      <c r="I533" s="210"/>
      <c r="J533" s="14"/>
      <c r="K533" s="14"/>
      <c r="L533" s="206"/>
      <c r="M533" s="211"/>
      <c r="N533" s="212"/>
      <c r="O533" s="212"/>
      <c r="P533" s="212"/>
      <c r="Q533" s="212"/>
      <c r="R533" s="212"/>
      <c r="S533" s="212"/>
      <c r="T533" s="213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07" t="s">
        <v>134</v>
      </c>
      <c r="AU533" s="207" t="s">
        <v>83</v>
      </c>
      <c r="AV533" s="14" t="s">
        <v>83</v>
      </c>
      <c r="AW533" s="14" t="s">
        <v>30</v>
      </c>
      <c r="AX533" s="14" t="s">
        <v>73</v>
      </c>
      <c r="AY533" s="207" t="s">
        <v>125</v>
      </c>
    </row>
    <row r="534" s="14" customFormat="1">
      <c r="A534" s="14"/>
      <c r="B534" s="206"/>
      <c r="C534" s="14"/>
      <c r="D534" s="199" t="s">
        <v>134</v>
      </c>
      <c r="E534" s="207" t="s">
        <v>1</v>
      </c>
      <c r="F534" s="208" t="s">
        <v>604</v>
      </c>
      <c r="G534" s="14"/>
      <c r="H534" s="209">
        <v>9.3049999999999997</v>
      </c>
      <c r="I534" s="210"/>
      <c r="J534" s="14"/>
      <c r="K534" s="14"/>
      <c r="L534" s="206"/>
      <c r="M534" s="211"/>
      <c r="N534" s="212"/>
      <c r="O534" s="212"/>
      <c r="P534" s="212"/>
      <c r="Q534" s="212"/>
      <c r="R534" s="212"/>
      <c r="S534" s="212"/>
      <c r="T534" s="213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07" t="s">
        <v>134</v>
      </c>
      <c r="AU534" s="207" t="s">
        <v>83</v>
      </c>
      <c r="AV534" s="14" t="s">
        <v>83</v>
      </c>
      <c r="AW534" s="14" t="s">
        <v>30</v>
      </c>
      <c r="AX534" s="14" t="s">
        <v>73</v>
      </c>
      <c r="AY534" s="207" t="s">
        <v>125</v>
      </c>
    </row>
    <row r="535" s="14" customFormat="1">
      <c r="A535" s="14"/>
      <c r="B535" s="206"/>
      <c r="C535" s="14"/>
      <c r="D535" s="199" t="s">
        <v>134</v>
      </c>
      <c r="E535" s="207" t="s">
        <v>1</v>
      </c>
      <c r="F535" s="208" t="s">
        <v>605</v>
      </c>
      <c r="G535" s="14"/>
      <c r="H535" s="209">
        <v>9.0719999999999992</v>
      </c>
      <c r="I535" s="210"/>
      <c r="J535" s="14"/>
      <c r="K535" s="14"/>
      <c r="L535" s="206"/>
      <c r="M535" s="211"/>
      <c r="N535" s="212"/>
      <c r="O535" s="212"/>
      <c r="P535" s="212"/>
      <c r="Q535" s="212"/>
      <c r="R535" s="212"/>
      <c r="S535" s="212"/>
      <c r="T535" s="213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07" t="s">
        <v>134</v>
      </c>
      <c r="AU535" s="207" t="s">
        <v>83</v>
      </c>
      <c r="AV535" s="14" t="s">
        <v>83</v>
      </c>
      <c r="AW535" s="14" t="s">
        <v>30</v>
      </c>
      <c r="AX535" s="14" t="s">
        <v>73</v>
      </c>
      <c r="AY535" s="207" t="s">
        <v>125</v>
      </c>
    </row>
    <row r="536" s="14" customFormat="1">
      <c r="A536" s="14"/>
      <c r="B536" s="206"/>
      <c r="C536" s="14"/>
      <c r="D536" s="199" t="s">
        <v>134</v>
      </c>
      <c r="E536" s="207" t="s">
        <v>1</v>
      </c>
      <c r="F536" s="208" t="s">
        <v>606</v>
      </c>
      <c r="G536" s="14"/>
      <c r="H536" s="209">
        <v>8.7119999999999997</v>
      </c>
      <c r="I536" s="210"/>
      <c r="J536" s="14"/>
      <c r="K536" s="14"/>
      <c r="L536" s="206"/>
      <c r="M536" s="211"/>
      <c r="N536" s="212"/>
      <c r="O536" s="212"/>
      <c r="P536" s="212"/>
      <c r="Q536" s="212"/>
      <c r="R536" s="212"/>
      <c r="S536" s="212"/>
      <c r="T536" s="213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07" t="s">
        <v>134</v>
      </c>
      <c r="AU536" s="207" t="s">
        <v>83</v>
      </c>
      <c r="AV536" s="14" t="s">
        <v>83</v>
      </c>
      <c r="AW536" s="14" t="s">
        <v>30</v>
      </c>
      <c r="AX536" s="14" t="s">
        <v>73</v>
      </c>
      <c r="AY536" s="207" t="s">
        <v>125</v>
      </c>
    </row>
    <row r="537" s="14" customFormat="1">
      <c r="A537" s="14"/>
      <c r="B537" s="206"/>
      <c r="C537" s="14"/>
      <c r="D537" s="199" t="s">
        <v>134</v>
      </c>
      <c r="E537" s="207" t="s">
        <v>1</v>
      </c>
      <c r="F537" s="208" t="s">
        <v>607</v>
      </c>
      <c r="G537" s="14"/>
      <c r="H537" s="209">
        <v>3.8100000000000001</v>
      </c>
      <c r="I537" s="210"/>
      <c r="J537" s="14"/>
      <c r="K537" s="14"/>
      <c r="L537" s="206"/>
      <c r="M537" s="211"/>
      <c r="N537" s="212"/>
      <c r="O537" s="212"/>
      <c r="P537" s="212"/>
      <c r="Q537" s="212"/>
      <c r="R537" s="212"/>
      <c r="S537" s="212"/>
      <c r="T537" s="213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07" t="s">
        <v>134</v>
      </c>
      <c r="AU537" s="207" t="s">
        <v>83</v>
      </c>
      <c r="AV537" s="14" t="s">
        <v>83</v>
      </c>
      <c r="AW537" s="14" t="s">
        <v>30</v>
      </c>
      <c r="AX537" s="14" t="s">
        <v>73</v>
      </c>
      <c r="AY537" s="207" t="s">
        <v>125</v>
      </c>
    </row>
    <row r="538" s="14" customFormat="1">
      <c r="A538" s="14"/>
      <c r="B538" s="206"/>
      <c r="C538" s="14"/>
      <c r="D538" s="199" t="s">
        <v>134</v>
      </c>
      <c r="E538" s="207" t="s">
        <v>1</v>
      </c>
      <c r="F538" s="208" t="s">
        <v>608</v>
      </c>
      <c r="G538" s="14"/>
      <c r="H538" s="209">
        <v>6.4409999999999998</v>
      </c>
      <c r="I538" s="210"/>
      <c r="J538" s="14"/>
      <c r="K538" s="14"/>
      <c r="L538" s="206"/>
      <c r="M538" s="211"/>
      <c r="N538" s="212"/>
      <c r="O538" s="212"/>
      <c r="P538" s="212"/>
      <c r="Q538" s="212"/>
      <c r="R538" s="212"/>
      <c r="S538" s="212"/>
      <c r="T538" s="213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07" t="s">
        <v>134</v>
      </c>
      <c r="AU538" s="207" t="s">
        <v>83</v>
      </c>
      <c r="AV538" s="14" t="s">
        <v>83</v>
      </c>
      <c r="AW538" s="14" t="s">
        <v>30</v>
      </c>
      <c r="AX538" s="14" t="s">
        <v>73</v>
      </c>
      <c r="AY538" s="207" t="s">
        <v>125</v>
      </c>
    </row>
    <row r="539" s="16" customFormat="1">
      <c r="A539" s="16"/>
      <c r="B539" s="232"/>
      <c r="C539" s="16"/>
      <c r="D539" s="199" t="s">
        <v>134</v>
      </c>
      <c r="E539" s="233" t="s">
        <v>1</v>
      </c>
      <c r="F539" s="234" t="s">
        <v>409</v>
      </c>
      <c r="G539" s="16"/>
      <c r="H539" s="235">
        <v>621.69899999999996</v>
      </c>
      <c r="I539" s="236"/>
      <c r="J539" s="16"/>
      <c r="K539" s="16"/>
      <c r="L539" s="232"/>
      <c r="M539" s="237"/>
      <c r="N539" s="238"/>
      <c r="O539" s="238"/>
      <c r="P539" s="238"/>
      <c r="Q539" s="238"/>
      <c r="R539" s="238"/>
      <c r="S539" s="238"/>
      <c r="T539" s="239"/>
      <c r="U539" s="16"/>
      <c r="V539" s="16"/>
      <c r="W539" s="16"/>
      <c r="X539" s="16"/>
      <c r="Y539" s="16"/>
      <c r="Z539" s="16"/>
      <c r="AA539" s="16"/>
      <c r="AB539" s="16"/>
      <c r="AC539" s="16"/>
      <c r="AD539" s="16"/>
      <c r="AE539" s="16"/>
      <c r="AT539" s="233" t="s">
        <v>134</v>
      </c>
      <c r="AU539" s="233" t="s">
        <v>83</v>
      </c>
      <c r="AV539" s="16" t="s">
        <v>144</v>
      </c>
      <c r="AW539" s="16" t="s">
        <v>30</v>
      </c>
      <c r="AX539" s="16" t="s">
        <v>73</v>
      </c>
      <c r="AY539" s="233" t="s">
        <v>125</v>
      </c>
    </row>
    <row r="540" s="15" customFormat="1">
      <c r="A540" s="15"/>
      <c r="B540" s="214"/>
      <c r="C540" s="15"/>
      <c r="D540" s="199" t="s">
        <v>134</v>
      </c>
      <c r="E540" s="215" t="s">
        <v>1</v>
      </c>
      <c r="F540" s="216" t="s">
        <v>139</v>
      </c>
      <c r="G540" s="15"/>
      <c r="H540" s="217">
        <v>1220.067</v>
      </c>
      <c r="I540" s="218"/>
      <c r="J540" s="15"/>
      <c r="K540" s="15"/>
      <c r="L540" s="214"/>
      <c r="M540" s="219"/>
      <c r="N540" s="220"/>
      <c r="O540" s="220"/>
      <c r="P540" s="220"/>
      <c r="Q540" s="220"/>
      <c r="R540" s="220"/>
      <c r="S540" s="220"/>
      <c r="T540" s="221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15" t="s">
        <v>134</v>
      </c>
      <c r="AU540" s="215" t="s">
        <v>83</v>
      </c>
      <c r="AV540" s="15" t="s">
        <v>132</v>
      </c>
      <c r="AW540" s="15" t="s">
        <v>30</v>
      </c>
      <c r="AX540" s="15" t="s">
        <v>81</v>
      </c>
      <c r="AY540" s="215" t="s">
        <v>125</v>
      </c>
    </row>
    <row r="541" s="2" customFormat="1" ht="32.4" customHeight="1">
      <c r="A541" s="38"/>
      <c r="B541" s="184"/>
      <c r="C541" s="185" t="s">
        <v>609</v>
      </c>
      <c r="D541" s="185" t="s">
        <v>127</v>
      </c>
      <c r="E541" s="186" t="s">
        <v>610</v>
      </c>
      <c r="F541" s="187" t="s">
        <v>611</v>
      </c>
      <c r="G541" s="188" t="s">
        <v>176</v>
      </c>
      <c r="H541" s="189">
        <v>4675.2830000000004</v>
      </c>
      <c r="I541" s="190"/>
      <c r="J541" s="191">
        <f>ROUND(I541*H541,2)</f>
        <v>0</v>
      </c>
      <c r="K541" s="187" t="s">
        <v>131</v>
      </c>
      <c r="L541" s="39"/>
      <c r="M541" s="192" t="s">
        <v>1</v>
      </c>
      <c r="N541" s="193" t="s">
        <v>38</v>
      </c>
      <c r="O541" s="77"/>
      <c r="P541" s="194">
        <f>O541*H541</f>
        <v>0</v>
      </c>
      <c r="Q541" s="194">
        <v>0.0055199999999999997</v>
      </c>
      <c r="R541" s="194">
        <f>Q541*H541</f>
        <v>25.80756216</v>
      </c>
      <c r="S541" s="194">
        <v>0</v>
      </c>
      <c r="T541" s="195">
        <f>S541*H541</f>
        <v>0</v>
      </c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196" t="s">
        <v>132</v>
      </c>
      <c r="AT541" s="196" t="s">
        <v>127</v>
      </c>
      <c r="AU541" s="196" t="s">
        <v>83</v>
      </c>
      <c r="AY541" s="19" t="s">
        <v>125</v>
      </c>
      <c r="BE541" s="197">
        <f>IF(N541="základní",J541,0)</f>
        <v>0</v>
      </c>
      <c r="BF541" s="197">
        <f>IF(N541="snížená",J541,0)</f>
        <v>0</v>
      </c>
      <c r="BG541" s="197">
        <f>IF(N541="zákl. přenesená",J541,0)</f>
        <v>0</v>
      </c>
      <c r="BH541" s="197">
        <f>IF(N541="sníž. přenesená",J541,0)</f>
        <v>0</v>
      </c>
      <c r="BI541" s="197">
        <f>IF(N541="nulová",J541,0)</f>
        <v>0</v>
      </c>
      <c r="BJ541" s="19" t="s">
        <v>81</v>
      </c>
      <c r="BK541" s="197">
        <f>ROUND(I541*H541,2)</f>
        <v>0</v>
      </c>
      <c r="BL541" s="19" t="s">
        <v>132</v>
      </c>
      <c r="BM541" s="196" t="s">
        <v>612</v>
      </c>
    </row>
    <row r="542" s="13" customFormat="1">
      <c r="A542" s="13"/>
      <c r="B542" s="198"/>
      <c r="C542" s="13"/>
      <c r="D542" s="199" t="s">
        <v>134</v>
      </c>
      <c r="E542" s="200" t="s">
        <v>1</v>
      </c>
      <c r="F542" s="201" t="s">
        <v>586</v>
      </c>
      <c r="G542" s="13"/>
      <c r="H542" s="200" t="s">
        <v>1</v>
      </c>
      <c r="I542" s="202"/>
      <c r="J542" s="13"/>
      <c r="K542" s="13"/>
      <c r="L542" s="198"/>
      <c r="M542" s="203"/>
      <c r="N542" s="204"/>
      <c r="O542" s="204"/>
      <c r="P542" s="204"/>
      <c r="Q542" s="204"/>
      <c r="R542" s="204"/>
      <c r="S542" s="204"/>
      <c r="T542" s="205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00" t="s">
        <v>134</v>
      </c>
      <c r="AU542" s="200" t="s">
        <v>83</v>
      </c>
      <c r="AV542" s="13" t="s">
        <v>81</v>
      </c>
      <c r="AW542" s="13" t="s">
        <v>30</v>
      </c>
      <c r="AX542" s="13" t="s">
        <v>73</v>
      </c>
      <c r="AY542" s="200" t="s">
        <v>125</v>
      </c>
    </row>
    <row r="543" s="14" customFormat="1">
      <c r="A543" s="14"/>
      <c r="B543" s="206"/>
      <c r="C543" s="14"/>
      <c r="D543" s="199" t="s">
        <v>134</v>
      </c>
      <c r="E543" s="207" t="s">
        <v>1</v>
      </c>
      <c r="F543" s="208" t="s">
        <v>613</v>
      </c>
      <c r="G543" s="14"/>
      <c r="H543" s="209">
        <v>1821.8040000000001</v>
      </c>
      <c r="I543" s="210"/>
      <c r="J543" s="14"/>
      <c r="K543" s="14"/>
      <c r="L543" s="206"/>
      <c r="M543" s="211"/>
      <c r="N543" s="212"/>
      <c r="O543" s="212"/>
      <c r="P543" s="212"/>
      <c r="Q543" s="212"/>
      <c r="R543" s="212"/>
      <c r="S543" s="212"/>
      <c r="T543" s="213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07" t="s">
        <v>134</v>
      </c>
      <c r="AU543" s="207" t="s">
        <v>83</v>
      </c>
      <c r="AV543" s="14" t="s">
        <v>83</v>
      </c>
      <c r="AW543" s="14" t="s">
        <v>30</v>
      </c>
      <c r="AX543" s="14" t="s">
        <v>73</v>
      </c>
      <c r="AY543" s="207" t="s">
        <v>125</v>
      </c>
    </row>
    <row r="544" s="14" customFormat="1">
      <c r="A544" s="14"/>
      <c r="B544" s="206"/>
      <c r="C544" s="14"/>
      <c r="D544" s="199" t="s">
        <v>134</v>
      </c>
      <c r="E544" s="207" t="s">
        <v>1</v>
      </c>
      <c r="F544" s="208" t="s">
        <v>614</v>
      </c>
      <c r="G544" s="14"/>
      <c r="H544" s="209">
        <v>49.021999999999998</v>
      </c>
      <c r="I544" s="210"/>
      <c r="J544" s="14"/>
      <c r="K544" s="14"/>
      <c r="L544" s="206"/>
      <c r="M544" s="211"/>
      <c r="N544" s="212"/>
      <c r="O544" s="212"/>
      <c r="P544" s="212"/>
      <c r="Q544" s="212"/>
      <c r="R544" s="212"/>
      <c r="S544" s="212"/>
      <c r="T544" s="213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07" t="s">
        <v>134</v>
      </c>
      <c r="AU544" s="207" t="s">
        <v>83</v>
      </c>
      <c r="AV544" s="14" t="s">
        <v>83</v>
      </c>
      <c r="AW544" s="14" t="s">
        <v>30</v>
      </c>
      <c r="AX544" s="14" t="s">
        <v>73</v>
      </c>
      <c r="AY544" s="207" t="s">
        <v>125</v>
      </c>
    </row>
    <row r="545" s="13" customFormat="1">
      <c r="A545" s="13"/>
      <c r="B545" s="198"/>
      <c r="C545" s="13"/>
      <c r="D545" s="199" t="s">
        <v>134</v>
      </c>
      <c r="E545" s="200" t="s">
        <v>1</v>
      </c>
      <c r="F545" s="201" t="s">
        <v>588</v>
      </c>
      <c r="G545" s="13"/>
      <c r="H545" s="200" t="s">
        <v>1</v>
      </c>
      <c r="I545" s="202"/>
      <c r="J545" s="13"/>
      <c r="K545" s="13"/>
      <c r="L545" s="198"/>
      <c r="M545" s="203"/>
      <c r="N545" s="204"/>
      <c r="O545" s="204"/>
      <c r="P545" s="204"/>
      <c r="Q545" s="204"/>
      <c r="R545" s="204"/>
      <c r="S545" s="204"/>
      <c r="T545" s="205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00" t="s">
        <v>134</v>
      </c>
      <c r="AU545" s="200" t="s">
        <v>83</v>
      </c>
      <c r="AV545" s="13" t="s">
        <v>81</v>
      </c>
      <c r="AW545" s="13" t="s">
        <v>30</v>
      </c>
      <c r="AX545" s="13" t="s">
        <v>73</v>
      </c>
      <c r="AY545" s="200" t="s">
        <v>125</v>
      </c>
    </row>
    <row r="546" s="14" customFormat="1">
      <c r="A546" s="14"/>
      <c r="B546" s="206"/>
      <c r="C546" s="14"/>
      <c r="D546" s="199" t="s">
        <v>134</v>
      </c>
      <c r="E546" s="207" t="s">
        <v>1</v>
      </c>
      <c r="F546" s="208" t="s">
        <v>615</v>
      </c>
      <c r="G546" s="14"/>
      <c r="H546" s="209">
        <v>56.975999999999999</v>
      </c>
      <c r="I546" s="210"/>
      <c r="J546" s="14"/>
      <c r="K546" s="14"/>
      <c r="L546" s="206"/>
      <c r="M546" s="211"/>
      <c r="N546" s="212"/>
      <c r="O546" s="212"/>
      <c r="P546" s="212"/>
      <c r="Q546" s="212"/>
      <c r="R546" s="212"/>
      <c r="S546" s="212"/>
      <c r="T546" s="213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07" t="s">
        <v>134</v>
      </c>
      <c r="AU546" s="207" t="s">
        <v>83</v>
      </c>
      <c r="AV546" s="14" t="s">
        <v>83</v>
      </c>
      <c r="AW546" s="14" t="s">
        <v>30</v>
      </c>
      <c r="AX546" s="14" t="s">
        <v>73</v>
      </c>
      <c r="AY546" s="207" t="s">
        <v>125</v>
      </c>
    </row>
    <row r="547" s="14" customFormat="1">
      <c r="A547" s="14"/>
      <c r="B547" s="206"/>
      <c r="C547" s="14"/>
      <c r="D547" s="199" t="s">
        <v>134</v>
      </c>
      <c r="E547" s="207" t="s">
        <v>1</v>
      </c>
      <c r="F547" s="208" t="s">
        <v>616</v>
      </c>
      <c r="G547" s="14"/>
      <c r="H547" s="209">
        <v>53.116999999999997</v>
      </c>
      <c r="I547" s="210"/>
      <c r="J547" s="14"/>
      <c r="K547" s="14"/>
      <c r="L547" s="206"/>
      <c r="M547" s="211"/>
      <c r="N547" s="212"/>
      <c r="O547" s="212"/>
      <c r="P547" s="212"/>
      <c r="Q547" s="212"/>
      <c r="R547" s="212"/>
      <c r="S547" s="212"/>
      <c r="T547" s="213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07" t="s">
        <v>134</v>
      </c>
      <c r="AU547" s="207" t="s">
        <v>83</v>
      </c>
      <c r="AV547" s="14" t="s">
        <v>83</v>
      </c>
      <c r="AW547" s="14" t="s">
        <v>30</v>
      </c>
      <c r="AX547" s="14" t="s">
        <v>73</v>
      </c>
      <c r="AY547" s="207" t="s">
        <v>125</v>
      </c>
    </row>
    <row r="548" s="14" customFormat="1">
      <c r="A548" s="14"/>
      <c r="B548" s="206"/>
      <c r="C548" s="14"/>
      <c r="D548" s="199" t="s">
        <v>134</v>
      </c>
      <c r="E548" s="207" t="s">
        <v>1</v>
      </c>
      <c r="F548" s="208" t="s">
        <v>617</v>
      </c>
      <c r="G548" s="14"/>
      <c r="H548" s="209">
        <v>36.393999999999998</v>
      </c>
      <c r="I548" s="210"/>
      <c r="J548" s="14"/>
      <c r="K548" s="14"/>
      <c r="L548" s="206"/>
      <c r="M548" s="211"/>
      <c r="N548" s="212"/>
      <c r="O548" s="212"/>
      <c r="P548" s="212"/>
      <c r="Q548" s="212"/>
      <c r="R548" s="212"/>
      <c r="S548" s="212"/>
      <c r="T548" s="213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07" t="s">
        <v>134</v>
      </c>
      <c r="AU548" s="207" t="s">
        <v>83</v>
      </c>
      <c r="AV548" s="14" t="s">
        <v>83</v>
      </c>
      <c r="AW548" s="14" t="s">
        <v>30</v>
      </c>
      <c r="AX548" s="14" t="s">
        <v>73</v>
      </c>
      <c r="AY548" s="207" t="s">
        <v>125</v>
      </c>
    </row>
    <row r="549" s="14" customFormat="1">
      <c r="A549" s="14"/>
      <c r="B549" s="206"/>
      <c r="C549" s="14"/>
      <c r="D549" s="199" t="s">
        <v>134</v>
      </c>
      <c r="E549" s="207" t="s">
        <v>1</v>
      </c>
      <c r="F549" s="208" t="s">
        <v>618</v>
      </c>
      <c r="G549" s="14"/>
      <c r="H549" s="209">
        <v>36.393999999999998</v>
      </c>
      <c r="I549" s="210"/>
      <c r="J549" s="14"/>
      <c r="K549" s="14"/>
      <c r="L549" s="206"/>
      <c r="M549" s="211"/>
      <c r="N549" s="212"/>
      <c r="O549" s="212"/>
      <c r="P549" s="212"/>
      <c r="Q549" s="212"/>
      <c r="R549" s="212"/>
      <c r="S549" s="212"/>
      <c r="T549" s="213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07" t="s">
        <v>134</v>
      </c>
      <c r="AU549" s="207" t="s">
        <v>83</v>
      </c>
      <c r="AV549" s="14" t="s">
        <v>83</v>
      </c>
      <c r="AW549" s="14" t="s">
        <v>30</v>
      </c>
      <c r="AX549" s="14" t="s">
        <v>73</v>
      </c>
      <c r="AY549" s="207" t="s">
        <v>125</v>
      </c>
    </row>
    <row r="550" s="14" customFormat="1">
      <c r="A550" s="14"/>
      <c r="B550" s="206"/>
      <c r="C550" s="14"/>
      <c r="D550" s="199" t="s">
        <v>134</v>
      </c>
      <c r="E550" s="207" t="s">
        <v>1</v>
      </c>
      <c r="F550" s="208" t="s">
        <v>619</v>
      </c>
      <c r="G550" s="14"/>
      <c r="H550" s="209">
        <v>33.701000000000001</v>
      </c>
      <c r="I550" s="210"/>
      <c r="J550" s="14"/>
      <c r="K550" s="14"/>
      <c r="L550" s="206"/>
      <c r="M550" s="211"/>
      <c r="N550" s="212"/>
      <c r="O550" s="212"/>
      <c r="P550" s="212"/>
      <c r="Q550" s="212"/>
      <c r="R550" s="212"/>
      <c r="S550" s="212"/>
      <c r="T550" s="213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07" t="s">
        <v>134</v>
      </c>
      <c r="AU550" s="207" t="s">
        <v>83</v>
      </c>
      <c r="AV550" s="14" t="s">
        <v>83</v>
      </c>
      <c r="AW550" s="14" t="s">
        <v>30</v>
      </c>
      <c r="AX550" s="14" t="s">
        <v>73</v>
      </c>
      <c r="AY550" s="207" t="s">
        <v>125</v>
      </c>
    </row>
    <row r="551" s="13" customFormat="1">
      <c r="A551" s="13"/>
      <c r="B551" s="198"/>
      <c r="C551" s="13"/>
      <c r="D551" s="199" t="s">
        <v>134</v>
      </c>
      <c r="E551" s="200" t="s">
        <v>1</v>
      </c>
      <c r="F551" s="201" t="s">
        <v>594</v>
      </c>
      <c r="G551" s="13"/>
      <c r="H551" s="200" t="s">
        <v>1</v>
      </c>
      <c r="I551" s="202"/>
      <c r="J551" s="13"/>
      <c r="K551" s="13"/>
      <c r="L551" s="198"/>
      <c r="M551" s="203"/>
      <c r="N551" s="204"/>
      <c r="O551" s="204"/>
      <c r="P551" s="204"/>
      <c r="Q551" s="204"/>
      <c r="R551" s="204"/>
      <c r="S551" s="204"/>
      <c r="T551" s="205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00" t="s">
        <v>134</v>
      </c>
      <c r="AU551" s="200" t="s">
        <v>83</v>
      </c>
      <c r="AV551" s="13" t="s">
        <v>81</v>
      </c>
      <c r="AW551" s="13" t="s">
        <v>30</v>
      </c>
      <c r="AX551" s="13" t="s">
        <v>73</v>
      </c>
      <c r="AY551" s="200" t="s">
        <v>125</v>
      </c>
    </row>
    <row r="552" s="14" customFormat="1">
      <c r="A552" s="14"/>
      <c r="B552" s="206"/>
      <c r="C552" s="14"/>
      <c r="D552" s="199" t="s">
        <v>134</v>
      </c>
      <c r="E552" s="207" t="s">
        <v>1</v>
      </c>
      <c r="F552" s="208" t="s">
        <v>620</v>
      </c>
      <c r="G552" s="14"/>
      <c r="H552" s="209">
        <v>8.3729999999999993</v>
      </c>
      <c r="I552" s="210"/>
      <c r="J552" s="14"/>
      <c r="K552" s="14"/>
      <c r="L552" s="206"/>
      <c r="M552" s="211"/>
      <c r="N552" s="212"/>
      <c r="O552" s="212"/>
      <c r="P552" s="212"/>
      <c r="Q552" s="212"/>
      <c r="R552" s="212"/>
      <c r="S552" s="212"/>
      <c r="T552" s="213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07" t="s">
        <v>134</v>
      </c>
      <c r="AU552" s="207" t="s">
        <v>83</v>
      </c>
      <c r="AV552" s="14" t="s">
        <v>83</v>
      </c>
      <c r="AW552" s="14" t="s">
        <v>30</v>
      </c>
      <c r="AX552" s="14" t="s">
        <v>73</v>
      </c>
      <c r="AY552" s="207" t="s">
        <v>125</v>
      </c>
    </row>
    <row r="553" s="14" customFormat="1">
      <c r="A553" s="14"/>
      <c r="B553" s="206"/>
      <c r="C553" s="14"/>
      <c r="D553" s="199" t="s">
        <v>134</v>
      </c>
      <c r="E553" s="207" t="s">
        <v>1</v>
      </c>
      <c r="F553" s="208" t="s">
        <v>621</v>
      </c>
      <c r="G553" s="14"/>
      <c r="H553" s="209">
        <v>7.6509999999999998</v>
      </c>
      <c r="I553" s="210"/>
      <c r="J553" s="14"/>
      <c r="K553" s="14"/>
      <c r="L553" s="206"/>
      <c r="M553" s="211"/>
      <c r="N553" s="212"/>
      <c r="O553" s="212"/>
      <c r="P553" s="212"/>
      <c r="Q553" s="212"/>
      <c r="R553" s="212"/>
      <c r="S553" s="212"/>
      <c r="T553" s="213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07" t="s">
        <v>134</v>
      </c>
      <c r="AU553" s="207" t="s">
        <v>83</v>
      </c>
      <c r="AV553" s="14" t="s">
        <v>83</v>
      </c>
      <c r="AW553" s="14" t="s">
        <v>30</v>
      </c>
      <c r="AX553" s="14" t="s">
        <v>73</v>
      </c>
      <c r="AY553" s="207" t="s">
        <v>125</v>
      </c>
    </row>
    <row r="554" s="13" customFormat="1">
      <c r="A554" s="13"/>
      <c r="B554" s="198"/>
      <c r="C554" s="13"/>
      <c r="D554" s="199" t="s">
        <v>134</v>
      </c>
      <c r="E554" s="200" t="s">
        <v>1</v>
      </c>
      <c r="F554" s="201" t="s">
        <v>597</v>
      </c>
      <c r="G554" s="13"/>
      <c r="H554" s="200" t="s">
        <v>1</v>
      </c>
      <c r="I554" s="202"/>
      <c r="J554" s="13"/>
      <c r="K554" s="13"/>
      <c r="L554" s="198"/>
      <c r="M554" s="203"/>
      <c r="N554" s="204"/>
      <c r="O554" s="204"/>
      <c r="P554" s="204"/>
      <c r="Q554" s="204"/>
      <c r="R554" s="204"/>
      <c r="S554" s="204"/>
      <c r="T554" s="205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00" t="s">
        <v>134</v>
      </c>
      <c r="AU554" s="200" t="s">
        <v>83</v>
      </c>
      <c r="AV554" s="13" t="s">
        <v>81</v>
      </c>
      <c r="AW554" s="13" t="s">
        <v>30</v>
      </c>
      <c r="AX554" s="13" t="s">
        <v>73</v>
      </c>
      <c r="AY554" s="200" t="s">
        <v>125</v>
      </c>
    </row>
    <row r="555" s="14" customFormat="1">
      <c r="A555" s="14"/>
      <c r="B555" s="206"/>
      <c r="C555" s="14"/>
      <c r="D555" s="199" t="s">
        <v>134</v>
      </c>
      <c r="E555" s="207" t="s">
        <v>1</v>
      </c>
      <c r="F555" s="208" t="s">
        <v>622</v>
      </c>
      <c r="G555" s="14"/>
      <c r="H555" s="209">
        <v>71.683000000000007</v>
      </c>
      <c r="I555" s="210"/>
      <c r="J555" s="14"/>
      <c r="K555" s="14"/>
      <c r="L555" s="206"/>
      <c r="M555" s="211"/>
      <c r="N555" s="212"/>
      <c r="O555" s="212"/>
      <c r="P555" s="212"/>
      <c r="Q555" s="212"/>
      <c r="R555" s="212"/>
      <c r="S555" s="212"/>
      <c r="T555" s="213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07" t="s">
        <v>134</v>
      </c>
      <c r="AU555" s="207" t="s">
        <v>83</v>
      </c>
      <c r="AV555" s="14" t="s">
        <v>83</v>
      </c>
      <c r="AW555" s="14" t="s">
        <v>30</v>
      </c>
      <c r="AX555" s="14" t="s">
        <v>73</v>
      </c>
      <c r="AY555" s="207" t="s">
        <v>125</v>
      </c>
    </row>
    <row r="556" s="13" customFormat="1">
      <c r="A556" s="13"/>
      <c r="B556" s="198"/>
      <c r="C556" s="13"/>
      <c r="D556" s="199" t="s">
        <v>134</v>
      </c>
      <c r="E556" s="200" t="s">
        <v>1</v>
      </c>
      <c r="F556" s="201" t="s">
        <v>599</v>
      </c>
      <c r="G556" s="13"/>
      <c r="H556" s="200" t="s">
        <v>1</v>
      </c>
      <c r="I556" s="202"/>
      <c r="J556" s="13"/>
      <c r="K556" s="13"/>
      <c r="L556" s="198"/>
      <c r="M556" s="203"/>
      <c r="N556" s="204"/>
      <c r="O556" s="204"/>
      <c r="P556" s="204"/>
      <c r="Q556" s="204"/>
      <c r="R556" s="204"/>
      <c r="S556" s="204"/>
      <c r="T556" s="205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00" t="s">
        <v>134</v>
      </c>
      <c r="AU556" s="200" t="s">
        <v>83</v>
      </c>
      <c r="AV556" s="13" t="s">
        <v>81</v>
      </c>
      <c r="AW556" s="13" t="s">
        <v>30</v>
      </c>
      <c r="AX556" s="13" t="s">
        <v>73</v>
      </c>
      <c r="AY556" s="200" t="s">
        <v>125</v>
      </c>
    </row>
    <row r="557" s="14" customFormat="1">
      <c r="A557" s="14"/>
      <c r="B557" s="206"/>
      <c r="C557" s="14"/>
      <c r="D557" s="199" t="s">
        <v>134</v>
      </c>
      <c r="E557" s="207" t="s">
        <v>1</v>
      </c>
      <c r="F557" s="208" t="s">
        <v>623</v>
      </c>
      <c r="G557" s="14"/>
      <c r="H557" s="209">
        <v>40.872</v>
      </c>
      <c r="I557" s="210"/>
      <c r="J557" s="14"/>
      <c r="K557" s="14"/>
      <c r="L557" s="206"/>
      <c r="M557" s="211"/>
      <c r="N557" s="212"/>
      <c r="O557" s="212"/>
      <c r="P557" s="212"/>
      <c r="Q557" s="212"/>
      <c r="R557" s="212"/>
      <c r="S557" s="212"/>
      <c r="T557" s="213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07" t="s">
        <v>134</v>
      </c>
      <c r="AU557" s="207" t="s">
        <v>83</v>
      </c>
      <c r="AV557" s="14" t="s">
        <v>83</v>
      </c>
      <c r="AW557" s="14" t="s">
        <v>30</v>
      </c>
      <c r="AX557" s="14" t="s">
        <v>73</v>
      </c>
      <c r="AY557" s="207" t="s">
        <v>125</v>
      </c>
    </row>
    <row r="558" s="14" customFormat="1">
      <c r="A558" s="14"/>
      <c r="B558" s="206"/>
      <c r="C558" s="14"/>
      <c r="D558" s="199" t="s">
        <v>134</v>
      </c>
      <c r="E558" s="207" t="s">
        <v>1</v>
      </c>
      <c r="F558" s="208" t="s">
        <v>624</v>
      </c>
      <c r="G558" s="14"/>
      <c r="H558" s="209">
        <v>3.9780000000000002</v>
      </c>
      <c r="I558" s="210"/>
      <c r="J558" s="14"/>
      <c r="K558" s="14"/>
      <c r="L558" s="206"/>
      <c r="M558" s="211"/>
      <c r="N558" s="212"/>
      <c r="O558" s="212"/>
      <c r="P558" s="212"/>
      <c r="Q558" s="212"/>
      <c r="R558" s="212"/>
      <c r="S558" s="212"/>
      <c r="T558" s="213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07" t="s">
        <v>134</v>
      </c>
      <c r="AU558" s="207" t="s">
        <v>83</v>
      </c>
      <c r="AV558" s="14" t="s">
        <v>83</v>
      </c>
      <c r="AW558" s="14" t="s">
        <v>30</v>
      </c>
      <c r="AX558" s="14" t="s">
        <v>73</v>
      </c>
      <c r="AY558" s="207" t="s">
        <v>125</v>
      </c>
    </row>
    <row r="559" s="16" customFormat="1">
      <c r="A559" s="16"/>
      <c r="B559" s="232"/>
      <c r="C559" s="16"/>
      <c r="D559" s="199" t="s">
        <v>134</v>
      </c>
      <c r="E559" s="233" t="s">
        <v>1</v>
      </c>
      <c r="F559" s="234" t="s">
        <v>409</v>
      </c>
      <c r="G559" s="16"/>
      <c r="H559" s="235">
        <v>2219.9650000000001</v>
      </c>
      <c r="I559" s="236"/>
      <c r="J559" s="16"/>
      <c r="K559" s="16"/>
      <c r="L559" s="232"/>
      <c r="M559" s="237"/>
      <c r="N559" s="238"/>
      <c r="O559" s="238"/>
      <c r="P559" s="238"/>
      <c r="Q559" s="238"/>
      <c r="R559" s="238"/>
      <c r="S559" s="238"/>
      <c r="T559" s="239"/>
      <c r="U559" s="16"/>
      <c r="V559" s="16"/>
      <c r="W559" s="16"/>
      <c r="X559" s="16"/>
      <c r="Y559" s="16"/>
      <c r="Z559" s="16"/>
      <c r="AA559" s="16"/>
      <c r="AB559" s="16"/>
      <c r="AC559" s="16"/>
      <c r="AD559" s="16"/>
      <c r="AE559" s="16"/>
      <c r="AT559" s="233" t="s">
        <v>134</v>
      </c>
      <c r="AU559" s="233" t="s">
        <v>83</v>
      </c>
      <c r="AV559" s="16" t="s">
        <v>144</v>
      </c>
      <c r="AW559" s="16" t="s">
        <v>30</v>
      </c>
      <c r="AX559" s="16" t="s">
        <v>73</v>
      </c>
      <c r="AY559" s="233" t="s">
        <v>125</v>
      </c>
    </row>
    <row r="560" s="13" customFormat="1">
      <c r="A560" s="13"/>
      <c r="B560" s="198"/>
      <c r="C560" s="13"/>
      <c r="D560" s="199" t="s">
        <v>134</v>
      </c>
      <c r="E560" s="200" t="s">
        <v>1</v>
      </c>
      <c r="F560" s="201" t="s">
        <v>601</v>
      </c>
      <c r="G560" s="13"/>
      <c r="H560" s="200" t="s">
        <v>1</v>
      </c>
      <c r="I560" s="202"/>
      <c r="J560" s="13"/>
      <c r="K560" s="13"/>
      <c r="L560" s="198"/>
      <c r="M560" s="203"/>
      <c r="N560" s="204"/>
      <c r="O560" s="204"/>
      <c r="P560" s="204"/>
      <c r="Q560" s="204"/>
      <c r="R560" s="204"/>
      <c r="S560" s="204"/>
      <c r="T560" s="205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00" t="s">
        <v>134</v>
      </c>
      <c r="AU560" s="200" t="s">
        <v>83</v>
      </c>
      <c r="AV560" s="13" t="s">
        <v>81</v>
      </c>
      <c r="AW560" s="13" t="s">
        <v>30</v>
      </c>
      <c r="AX560" s="13" t="s">
        <v>73</v>
      </c>
      <c r="AY560" s="200" t="s">
        <v>125</v>
      </c>
    </row>
    <row r="561" s="14" customFormat="1">
      <c r="A561" s="14"/>
      <c r="B561" s="206"/>
      <c r="C561" s="14"/>
      <c r="D561" s="199" t="s">
        <v>134</v>
      </c>
      <c r="E561" s="207" t="s">
        <v>1</v>
      </c>
      <c r="F561" s="208" t="s">
        <v>625</v>
      </c>
      <c r="G561" s="14"/>
      <c r="H561" s="209">
        <v>2054.5970000000002</v>
      </c>
      <c r="I561" s="210"/>
      <c r="J561" s="14"/>
      <c r="K561" s="14"/>
      <c r="L561" s="206"/>
      <c r="M561" s="211"/>
      <c r="N561" s="212"/>
      <c r="O561" s="212"/>
      <c r="P561" s="212"/>
      <c r="Q561" s="212"/>
      <c r="R561" s="212"/>
      <c r="S561" s="212"/>
      <c r="T561" s="213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07" t="s">
        <v>134</v>
      </c>
      <c r="AU561" s="207" t="s">
        <v>83</v>
      </c>
      <c r="AV561" s="14" t="s">
        <v>83</v>
      </c>
      <c r="AW561" s="14" t="s">
        <v>30</v>
      </c>
      <c r="AX561" s="14" t="s">
        <v>73</v>
      </c>
      <c r="AY561" s="207" t="s">
        <v>125</v>
      </c>
    </row>
    <row r="562" s="14" customFormat="1">
      <c r="A562" s="14"/>
      <c r="B562" s="206"/>
      <c r="C562" s="14"/>
      <c r="D562" s="199" t="s">
        <v>134</v>
      </c>
      <c r="E562" s="207" t="s">
        <v>1</v>
      </c>
      <c r="F562" s="208" t="s">
        <v>626</v>
      </c>
      <c r="G562" s="14"/>
      <c r="H562" s="209">
        <v>91.302000000000007</v>
      </c>
      <c r="I562" s="210"/>
      <c r="J562" s="14"/>
      <c r="K562" s="14"/>
      <c r="L562" s="206"/>
      <c r="M562" s="211"/>
      <c r="N562" s="212"/>
      <c r="O562" s="212"/>
      <c r="P562" s="212"/>
      <c r="Q562" s="212"/>
      <c r="R562" s="212"/>
      <c r="S562" s="212"/>
      <c r="T562" s="213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07" t="s">
        <v>134</v>
      </c>
      <c r="AU562" s="207" t="s">
        <v>83</v>
      </c>
      <c r="AV562" s="14" t="s">
        <v>83</v>
      </c>
      <c r="AW562" s="14" t="s">
        <v>30</v>
      </c>
      <c r="AX562" s="14" t="s">
        <v>73</v>
      </c>
      <c r="AY562" s="207" t="s">
        <v>125</v>
      </c>
    </row>
    <row r="563" s="14" customFormat="1">
      <c r="A563" s="14"/>
      <c r="B563" s="206"/>
      <c r="C563" s="14"/>
      <c r="D563" s="199" t="s">
        <v>134</v>
      </c>
      <c r="E563" s="207" t="s">
        <v>1</v>
      </c>
      <c r="F563" s="208" t="s">
        <v>627</v>
      </c>
      <c r="G563" s="14"/>
      <c r="H563" s="209">
        <v>60.479999999999997</v>
      </c>
      <c r="I563" s="210"/>
      <c r="J563" s="14"/>
      <c r="K563" s="14"/>
      <c r="L563" s="206"/>
      <c r="M563" s="211"/>
      <c r="N563" s="212"/>
      <c r="O563" s="212"/>
      <c r="P563" s="212"/>
      <c r="Q563" s="212"/>
      <c r="R563" s="212"/>
      <c r="S563" s="212"/>
      <c r="T563" s="213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07" t="s">
        <v>134</v>
      </c>
      <c r="AU563" s="207" t="s">
        <v>83</v>
      </c>
      <c r="AV563" s="14" t="s">
        <v>83</v>
      </c>
      <c r="AW563" s="14" t="s">
        <v>30</v>
      </c>
      <c r="AX563" s="14" t="s">
        <v>73</v>
      </c>
      <c r="AY563" s="207" t="s">
        <v>125</v>
      </c>
    </row>
    <row r="564" s="14" customFormat="1">
      <c r="A564" s="14"/>
      <c r="B564" s="206"/>
      <c r="C564" s="14"/>
      <c r="D564" s="199" t="s">
        <v>134</v>
      </c>
      <c r="E564" s="207" t="s">
        <v>1</v>
      </c>
      <c r="F564" s="208" t="s">
        <v>628</v>
      </c>
      <c r="G564" s="14"/>
      <c r="H564" s="209">
        <v>62.036000000000001</v>
      </c>
      <c r="I564" s="210"/>
      <c r="J564" s="14"/>
      <c r="K564" s="14"/>
      <c r="L564" s="206"/>
      <c r="M564" s="211"/>
      <c r="N564" s="212"/>
      <c r="O564" s="212"/>
      <c r="P564" s="212"/>
      <c r="Q564" s="212"/>
      <c r="R564" s="212"/>
      <c r="S564" s="212"/>
      <c r="T564" s="213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07" t="s">
        <v>134</v>
      </c>
      <c r="AU564" s="207" t="s">
        <v>83</v>
      </c>
      <c r="AV564" s="14" t="s">
        <v>83</v>
      </c>
      <c r="AW564" s="14" t="s">
        <v>30</v>
      </c>
      <c r="AX564" s="14" t="s">
        <v>73</v>
      </c>
      <c r="AY564" s="207" t="s">
        <v>125</v>
      </c>
    </row>
    <row r="565" s="14" customFormat="1">
      <c r="A565" s="14"/>
      <c r="B565" s="206"/>
      <c r="C565" s="14"/>
      <c r="D565" s="199" t="s">
        <v>134</v>
      </c>
      <c r="E565" s="207" t="s">
        <v>1</v>
      </c>
      <c r="F565" s="208" t="s">
        <v>629</v>
      </c>
      <c r="G565" s="14"/>
      <c r="H565" s="209">
        <v>60.479999999999997</v>
      </c>
      <c r="I565" s="210"/>
      <c r="J565" s="14"/>
      <c r="K565" s="14"/>
      <c r="L565" s="206"/>
      <c r="M565" s="211"/>
      <c r="N565" s="212"/>
      <c r="O565" s="212"/>
      <c r="P565" s="212"/>
      <c r="Q565" s="212"/>
      <c r="R565" s="212"/>
      <c r="S565" s="212"/>
      <c r="T565" s="213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07" t="s">
        <v>134</v>
      </c>
      <c r="AU565" s="207" t="s">
        <v>83</v>
      </c>
      <c r="AV565" s="14" t="s">
        <v>83</v>
      </c>
      <c r="AW565" s="14" t="s">
        <v>30</v>
      </c>
      <c r="AX565" s="14" t="s">
        <v>73</v>
      </c>
      <c r="AY565" s="207" t="s">
        <v>125</v>
      </c>
    </row>
    <row r="566" s="14" customFormat="1">
      <c r="A566" s="14"/>
      <c r="B566" s="206"/>
      <c r="C566" s="14"/>
      <c r="D566" s="199" t="s">
        <v>134</v>
      </c>
      <c r="E566" s="207" t="s">
        <v>1</v>
      </c>
      <c r="F566" s="208" t="s">
        <v>630</v>
      </c>
      <c r="G566" s="14"/>
      <c r="H566" s="209">
        <v>58.079999999999998</v>
      </c>
      <c r="I566" s="210"/>
      <c r="J566" s="14"/>
      <c r="K566" s="14"/>
      <c r="L566" s="206"/>
      <c r="M566" s="211"/>
      <c r="N566" s="212"/>
      <c r="O566" s="212"/>
      <c r="P566" s="212"/>
      <c r="Q566" s="212"/>
      <c r="R566" s="212"/>
      <c r="S566" s="212"/>
      <c r="T566" s="213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07" t="s">
        <v>134</v>
      </c>
      <c r="AU566" s="207" t="s">
        <v>83</v>
      </c>
      <c r="AV566" s="14" t="s">
        <v>83</v>
      </c>
      <c r="AW566" s="14" t="s">
        <v>30</v>
      </c>
      <c r="AX566" s="14" t="s">
        <v>73</v>
      </c>
      <c r="AY566" s="207" t="s">
        <v>125</v>
      </c>
    </row>
    <row r="567" s="14" customFormat="1">
      <c r="A567" s="14"/>
      <c r="B567" s="206"/>
      <c r="C567" s="14"/>
      <c r="D567" s="199" t="s">
        <v>134</v>
      </c>
      <c r="E567" s="207" t="s">
        <v>1</v>
      </c>
      <c r="F567" s="208" t="s">
        <v>631</v>
      </c>
      <c r="G567" s="14"/>
      <c r="H567" s="209">
        <v>25.402000000000001</v>
      </c>
      <c r="I567" s="210"/>
      <c r="J567" s="14"/>
      <c r="K567" s="14"/>
      <c r="L567" s="206"/>
      <c r="M567" s="211"/>
      <c r="N567" s="212"/>
      <c r="O567" s="212"/>
      <c r="P567" s="212"/>
      <c r="Q567" s="212"/>
      <c r="R567" s="212"/>
      <c r="S567" s="212"/>
      <c r="T567" s="213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07" t="s">
        <v>134</v>
      </c>
      <c r="AU567" s="207" t="s">
        <v>83</v>
      </c>
      <c r="AV567" s="14" t="s">
        <v>83</v>
      </c>
      <c r="AW567" s="14" t="s">
        <v>30</v>
      </c>
      <c r="AX567" s="14" t="s">
        <v>73</v>
      </c>
      <c r="AY567" s="207" t="s">
        <v>125</v>
      </c>
    </row>
    <row r="568" s="14" customFormat="1">
      <c r="A568" s="14"/>
      <c r="B568" s="206"/>
      <c r="C568" s="14"/>
      <c r="D568" s="199" t="s">
        <v>134</v>
      </c>
      <c r="E568" s="207" t="s">
        <v>1</v>
      </c>
      <c r="F568" s="208" t="s">
        <v>632</v>
      </c>
      <c r="G568" s="14"/>
      <c r="H568" s="209">
        <v>42.941000000000002</v>
      </c>
      <c r="I568" s="210"/>
      <c r="J568" s="14"/>
      <c r="K568" s="14"/>
      <c r="L568" s="206"/>
      <c r="M568" s="211"/>
      <c r="N568" s="212"/>
      <c r="O568" s="212"/>
      <c r="P568" s="212"/>
      <c r="Q568" s="212"/>
      <c r="R568" s="212"/>
      <c r="S568" s="212"/>
      <c r="T568" s="213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07" t="s">
        <v>134</v>
      </c>
      <c r="AU568" s="207" t="s">
        <v>83</v>
      </c>
      <c r="AV568" s="14" t="s">
        <v>83</v>
      </c>
      <c r="AW568" s="14" t="s">
        <v>30</v>
      </c>
      <c r="AX568" s="14" t="s">
        <v>73</v>
      </c>
      <c r="AY568" s="207" t="s">
        <v>125</v>
      </c>
    </row>
    <row r="569" s="16" customFormat="1">
      <c r="A569" s="16"/>
      <c r="B569" s="232"/>
      <c r="C569" s="16"/>
      <c r="D569" s="199" t="s">
        <v>134</v>
      </c>
      <c r="E569" s="233" t="s">
        <v>1</v>
      </c>
      <c r="F569" s="234" t="s">
        <v>409</v>
      </c>
      <c r="G569" s="16"/>
      <c r="H569" s="235">
        <v>2455.3180000000002</v>
      </c>
      <c r="I569" s="236"/>
      <c r="J569" s="16"/>
      <c r="K569" s="16"/>
      <c r="L569" s="232"/>
      <c r="M569" s="237"/>
      <c r="N569" s="238"/>
      <c r="O569" s="238"/>
      <c r="P569" s="238"/>
      <c r="Q569" s="238"/>
      <c r="R569" s="238"/>
      <c r="S569" s="238"/>
      <c r="T569" s="239"/>
      <c r="U569" s="16"/>
      <c r="V569" s="16"/>
      <c r="W569" s="16"/>
      <c r="X569" s="16"/>
      <c r="Y569" s="16"/>
      <c r="Z569" s="16"/>
      <c r="AA569" s="16"/>
      <c r="AB569" s="16"/>
      <c r="AC569" s="16"/>
      <c r="AD569" s="16"/>
      <c r="AE569" s="16"/>
      <c r="AT569" s="233" t="s">
        <v>134</v>
      </c>
      <c r="AU569" s="233" t="s">
        <v>83</v>
      </c>
      <c r="AV569" s="16" t="s">
        <v>144</v>
      </c>
      <c r="AW569" s="16" t="s">
        <v>30</v>
      </c>
      <c r="AX569" s="16" t="s">
        <v>73</v>
      </c>
      <c r="AY569" s="233" t="s">
        <v>125</v>
      </c>
    </row>
    <row r="570" s="15" customFormat="1">
      <c r="A570" s="15"/>
      <c r="B570" s="214"/>
      <c r="C570" s="15"/>
      <c r="D570" s="199" t="s">
        <v>134</v>
      </c>
      <c r="E570" s="215" t="s">
        <v>1</v>
      </c>
      <c r="F570" s="216" t="s">
        <v>139</v>
      </c>
      <c r="G570" s="15"/>
      <c r="H570" s="217">
        <v>4675.2830000000004</v>
      </c>
      <c r="I570" s="218"/>
      <c r="J570" s="15"/>
      <c r="K570" s="15"/>
      <c r="L570" s="214"/>
      <c r="M570" s="219"/>
      <c r="N570" s="220"/>
      <c r="O570" s="220"/>
      <c r="P570" s="220"/>
      <c r="Q570" s="220"/>
      <c r="R570" s="220"/>
      <c r="S570" s="220"/>
      <c r="T570" s="221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15" t="s">
        <v>134</v>
      </c>
      <c r="AU570" s="215" t="s">
        <v>83</v>
      </c>
      <c r="AV570" s="15" t="s">
        <v>132</v>
      </c>
      <c r="AW570" s="15" t="s">
        <v>30</v>
      </c>
      <c r="AX570" s="15" t="s">
        <v>81</v>
      </c>
      <c r="AY570" s="215" t="s">
        <v>125</v>
      </c>
    </row>
    <row r="571" s="2" customFormat="1" ht="32.4" customHeight="1">
      <c r="A571" s="38"/>
      <c r="B571" s="184"/>
      <c r="C571" s="185" t="s">
        <v>633</v>
      </c>
      <c r="D571" s="185" t="s">
        <v>127</v>
      </c>
      <c r="E571" s="186" t="s">
        <v>634</v>
      </c>
      <c r="F571" s="187" t="s">
        <v>635</v>
      </c>
      <c r="G571" s="188" t="s">
        <v>176</v>
      </c>
      <c r="H571" s="189">
        <v>4675.2830000000004</v>
      </c>
      <c r="I571" s="190"/>
      <c r="J571" s="191">
        <f>ROUND(I571*H571,2)</f>
        <v>0</v>
      </c>
      <c r="K571" s="187" t="s">
        <v>131</v>
      </c>
      <c r="L571" s="39"/>
      <c r="M571" s="192" t="s">
        <v>1</v>
      </c>
      <c r="N571" s="193" t="s">
        <v>38</v>
      </c>
      <c r="O571" s="77"/>
      <c r="P571" s="194">
        <f>O571*H571</f>
        <v>0</v>
      </c>
      <c r="Q571" s="194">
        <v>0</v>
      </c>
      <c r="R571" s="194">
        <f>Q571*H571</f>
        <v>0</v>
      </c>
      <c r="S571" s="194">
        <v>0</v>
      </c>
      <c r="T571" s="195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196" t="s">
        <v>132</v>
      </c>
      <c r="AT571" s="196" t="s">
        <v>127</v>
      </c>
      <c r="AU571" s="196" t="s">
        <v>83</v>
      </c>
      <c r="AY571" s="19" t="s">
        <v>125</v>
      </c>
      <c r="BE571" s="197">
        <f>IF(N571="základní",J571,0)</f>
        <v>0</v>
      </c>
      <c r="BF571" s="197">
        <f>IF(N571="snížená",J571,0)</f>
        <v>0</v>
      </c>
      <c r="BG571" s="197">
        <f>IF(N571="zákl. přenesená",J571,0)</f>
        <v>0</v>
      </c>
      <c r="BH571" s="197">
        <f>IF(N571="sníž. přenesená",J571,0)</f>
        <v>0</v>
      </c>
      <c r="BI571" s="197">
        <f>IF(N571="nulová",J571,0)</f>
        <v>0</v>
      </c>
      <c r="BJ571" s="19" t="s">
        <v>81</v>
      </c>
      <c r="BK571" s="197">
        <f>ROUND(I571*H571,2)</f>
        <v>0</v>
      </c>
      <c r="BL571" s="19" t="s">
        <v>132</v>
      </c>
      <c r="BM571" s="196" t="s">
        <v>636</v>
      </c>
    </row>
    <row r="572" s="2" customFormat="1" ht="32.4" customHeight="1">
      <c r="A572" s="38"/>
      <c r="B572" s="184"/>
      <c r="C572" s="185" t="s">
        <v>637</v>
      </c>
      <c r="D572" s="185" t="s">
        <v>127</v>
      </c>
      <c r="E572" s="186" t="s">
        <v>638</v>
      </c>
      <c r="F572" s="187" t="s">
        <v>639</v>
      </c>
      <c r="G572" s="188" t="s">
        <v>176</v>
      </c>
      <c r="H572" s="189">
        <v>3988.9560000000001</v>
      </c>
      <c r="I572" s="190"/>
      <c r="J572" s="191">
        <f>ROUND(I572*H572,2)</f>
        <v>0</v>
      </c>
      <c r="K572" s="187" t="s">
        <v>131</v>
      </c>
      <c r="L572" s="39"/>
      <c r="M572" s="192" t="s">
        <v>1</v>
      </c>
      <c r="N572" s="193" t="s">
        <v>38</v>
      </c>
      <c r="O572" s="77"/>
      <c r="P572" s="194">
        <f>O572*H572</f>
        <v>0</v>
      </c>
      <c r="Q572" s="194">
        <v>0.001</v>
      </c>
      <c r="R572" s="194">
        <f>Q572*H572</f>
        <v>3.9889560000000004</v>
      </c>
      <c r="S572" s="194">
        <v>0</v>
      </c>
      <c r="T572" s="195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196" t="s">
        <v>132</v>
      </c>
      <c r="AT572" s="196" t="s">
        <v>127</v>
      </c>
      <c r="AU572" s="196" t="s">
        <v>83</v>
      </c>
      <c r="AY572" s="19" t="s">
        <v>125</v>
      </c>
      <c r="BE572" s="197">
        <f>IF(N572="základní",J572,0)</f>
        <v>0</v>
      </c>
      <c r="BF572" s="197">
        <f>IF(N572="snížená",J572,0)</f>
        <v>0</v>
      </c>
      <c r="BG572" s="197">
        <f>IF(N572="zákl. přenesená",J572,0)</f>
        <v>0</v>
      </c>
      <c r="BH572" s="197">
        <f>IF(N572="sníž. přenesená",J572,0)</f>
        <v>0</v>
      </c>
      <c r="BI572" s="197">
        <f>IF(N572="nulová",J572,0)</f>
        <v>0</v>
      </c>
      <c r="BJ572" s="19" t="s">
        <v>81</v>
      </c>
      <c r="BK572" s="197">
        <f>ROUND(I572*H572,2)</f>
        <v>0</v>
      </c>
      <c r="BL572" s="19" t="s">
        <v>132</v>
      </c>
      <c r="BM572" s="196" t="s">
        <v>640</v>
      </c>
    </row>
    <row r="573" s="13" customFormat="1">
      <c r="A573" s="13"/>
      <c r="B573" s="198"/>
      <c r="C573" s="13"/>
      <c r="D573" s="199" t="s">
        <v>134</v>
      </c>
      <c r="E573" s="200" t="s">
        <v>1</v>
      </c>
      <c r="F573" s="201" t="s">
        <v>586</v>
      </c>
      <c r="G573" s="13"/>
      <c r="H573" s="200" t="s">
        <v>1</v>
      </c>
      <c r="I573" s="202"/>
      <c r="J573" s="13"/>
      <c r="K573" s="13"/>
      <c r="L573" s="198"/>
      <c r="M573" s="203"/>
      <c r="N573" s="204"/>
      <c r="O573" s="204"/>
      <c r="P573" s="204"/>
      <c r="Q573" s="204"/>
      <c r="R573" s="204"/>
      <c r="S573" s="204"/>
      <c r="T573" s="205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00" t="s">
        <v>134</v>
      </c>
      <c r="AU573" s="200" t="s">
        <v>83</v>
      </c>
      <c r="AV573" s="13" t="s">
        <v>81</v>
      </c>
      <c r="AW573" s="13" t="s">
        <v>30</v>
      </c>
      <c r="AX573" s="13" t="s">
        <v>73</v>
      </c>
      <c r="AY573" s="200" t="s">
        <v>125</v>
      </c>
    </row>
    <row r="574" s="14" customFormat="1">
      <c r="A574" s="14"/>
      <c r="B574" s="206"/>
      <c r="C574" s="14"/>
      <c r="D574" s="199" t="s">
        <v>134</v>
      </c>
      <c r="E574" s="207" t="s">
        <v>1</v>
      </c>
      <c r="F574" s="208" t="s">
        <v>613</v>
      </c>
      <c r="G574" s="14"/>
      <c r="H574" s="209">
        <v>1821.8040000000001</v>
      </c>
      <c r="I574" s="210"/>
      <c r="J574" s="14"/>
      <c r="K574" s="14"/>
      <c r="L574" s="206"/>
      <c r="M574" s="211"/>
      <c r="N574" s="212"/>
      <c r="O574" s="212"/>
      <c r="P574" s="212"/>
      <c r="Q574" s="212"/>
      <c r="R574" s="212"/>
      <c r="S574" s="212"/>
      <c r="T574" s="213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07" t="s">
        <v>134</v>
      </c>
      <c r="AU574" s="207" t="s">
        <v>83</v>
      </c>
      <c r="AV574" s="14" t="s">
        <v>83</v>
      </c>
      <c r="AW574" s="14" t="s">
        <v>30</v>
      </c>
      <c r="AX574" s="14" t="s">
        <v>73</v>
      </c>
      <c r="AY574" s="207" t="s">
        <v>125</v>
      </c>
    </row>
    <row r="575" s="13" customFormat="1">
      <c r="A575" s="13"/>
      <c r="B575" s="198"/>
      <c r="C575" s="13"/>
      <c r="D575" s="199" t="s">
        <v>134</v>
      </c>
      <c r="E575" s="200" t="s">
        <v>1</v>
      </c>
      <c r="F575" s="201" t="s">
        <v>597</v>
      </c>
      <c r="G575" s="13"/>
      <c r="H575" s="200" t="s">
        <v>1</v>
      </c>
      <c r="I575" s="202"/>
      <c r="J575" s="13"/>
      <c r="K575" s="13"/>
      <c r="L575" s="198"/>
      <c r="M575" s="203"/>
      <c r="N575" s="204"/>
      <c r="O575" s="204"/>
      <c r="P575" s="204"/>
      <c r="Q575" s="204"/>
      <c r="R575" s="204"/>
      <c r="S575" s="204"/>
      <c r="T575" s="205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00" t="s">
        <v>134</v>
      </c>
      <c r="AU575" s="200" t="s">
        <v>83</v>
      </c>
      <c r="AV575" s="13" t="s">
        <v>81</v>
      </c>
      <c r="AW575" s="13" t="s">
        <v>30</v>
      </c>
      <c r="AX575" s="13" t="s">
        <v>73</v>
      </c>
      <c r="AY575" s="200" t="s">
        <v>125</v>
      </c>
    </row>
    <row r="576" s="14" customFormat="1">
      <c r="A576" s="14"/>
      <c r="B576" s="206"/>
      <c r="C576" s="14"/>
      <c r="D576" s="199" t="s">
        <v>134</v>
      </c>
      <c r="E576" s="207" t="s">
        <v>1</v>
      </c>
      <c r="F576" s="208" t="s">
        <v>622</v>
      </c>
      <c r="G576" s="14"/>
      <c r="H576" s="209">
        <v>71.683000000000007</v>
      </c>
      <c r="I576" s="210"/>
      <c r="J576" s="14"/>
      <c r="K576" s="14"/>
      <c r="L576" s="206"/>
      <c r="M576" s="211"/>
      <c r="N576" s="212"/>
      <c r="O576" s="212"/>
      <c r="P576" s="212"/>
      <c r="Q576" s="212"/>
      <c r="R576" s="212"/>
      <c r="S576" s="212"/>
      <c r="T576" s="213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07" t="s">
        <v>134</v>
      </c>
      <c r="AU576" s="207" t="s">
        <v>83</v>
      </c>
      <c r="AV576" s="14" t="s">
        <v>83</v>
      </c>
      <c r="AW576" s="14" t="s">
        <v>30</v>
      </c>
      <c r="AX576" s="14" t="s">
        <v>73</v>
      </c>
      <c r="AY576" s="207" t="s">
        <v>125</v>
      </c>
    </row>
    <row r="577" s="13" customFormat="1">
      <c r="A577" s="13"/>
      <c r="B577" s="198"/>
      <c r="C577" s="13"/>
      <c r="D577" s="199" t="s">
        <v>134</v>
      </c>
      <c r="E577" s="200" t="s">
        <v>1</v>
      </c>
      <c r="F577" s="201" t="s">
        <v>599</v>
      </c>
      <c r="G577" s="13"/>
      <c r="H577" s="200" t="s">
        <v>1</v>
      </c>
      <c r="I577" s="202"/>
      <c r="J577" s="13"/>
      <c r="K577" s="13"/>
      <c r="L577" s="198"/>
      <c r="M577" s="203"/>
      <c r="N577" s="204"/>
      <c r="O577" s="204"/>
      <c r="P577" s="204"/>
      <c r="Q577" s="204"/>
      <c r="R577" s="204"/>
      <c r="S577" s="204"/>
      <c r="T577" s="205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00" t="s">
        <v>134</v>
      </c>
      <c r="AU577" s="200" t="s">
        <v>83</v>
      </c>
      <c r="AV577" s="13" t="s">
        <v>81</v>
      </c>
      <c r="AW577" s="13" t="s">
        <v>30</v>
      </c>
      <c r="AX577" s="13" t="s">
        <v>73</v>
      </c>
      <c r="AY577" s="200" t="s">
        <v>125</v>
      </c>
    </row>
    <row r="578" s="14" customFormat="1">
      <c r="A578" s="14"/>
      <c r="B578" s="206"/>
      <c r="C578" s="14"/>
      <c r="D578" s="199" t="s">
        <v>134</v>
      </c>
      <c r="E578" s="207" t="s">
        <v>1</v>
      </c>
      <c r="F578" s="208" t="s">
        <v>623</v>
      </c>
      <c r="G578" s="14"/>
      <c r="H578" s="209">
        <v>40.872</v>
      </c>
      <c r="I578" s="210"/>
      <c r="J578" s="14"/>
      <c r="K578" s="14"/>
      <c r="L578" s="206"/>
      <c r="M578" s="211"/>
      <c r="N578" s="212"/>
      <c r="O578" s="212"/>
      <c r="P578" s="212"/>
      <c r="Q578" s="212"/>
      <c r="R578" s="212"/>
      <c r="S578" s="212"/>
      <c r="T578" s="213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07" t="s">
        <v>134</v>
      </c>
      <c r="AU578" s="207" t="s">
        <v>83</v>
      </c>
      <c r="AV578" s="14" t="s">
        <v>83</v>
      </c>
      <c r="AW578" s="14" t="s">
        <v>30</v>
      </c>
      <c r="AX578" s="14" t="s">
        <v>73</v>
      </c>
      <c r="AY578" s="207" t="s">
        <v>125</v>
      </c>
    </row>
    <row r="579" s="16" customFormat="1">
      <c r="A579" s="16"/>
      <c r="B579" s="232"/>
      <c r="C579" s="16"/>
      <c r="D579" s="199" t="s">
        <v>134</v>
      </c>
      <c r="E579" s="233" t="s">
        <v>1</v>
      </c>
      <c r="F579" s="234" t="s">
        <v>409</v>
      </c>
      <c r="G579" s="16"/>
      <c r="H579" s="235">
        <v>1934.3589999999999</v>
      </c>
      <c r="I579" s="236"/>
      <c r="J579" s="16"/>
      <c r="K579" s="16"/>
      <c r="L579" s="232"/>
      <c r="M579" s="237"/>
      <c r="N579" s="238"/>
      <c r="O579" s="238"/>
      <c r="P579" s="238"/>
      <c r="Q579" s="238"/>
      <c r="R579" s="238"/>
      <c r="S579" s="238"/>
      <c r="T579" s="239"/>
      <c r="U579" s="16"/>
      <c r="V579" s="16"/>
      <c r="W579" s="16"/>
      <c r="X579" s="16"/>
      <c r="Y579" s="16"/>
      <c r="Z579" s="16"/>
      <c r="AA579" s="16"/>
      <c r="AB579" s="16"/>
      <c r="AC579" s="16"/>
      <c r="AD579" s="16"/>
      <c r="AE579" s="16"/>
      <c r="AT579" s="233" t="s">
        <v>134</v>
      </c>
      <c r="AU579" s="233" t="s">
        <v>83</v>
      </c>
      <c r="AV579" s="16" t="s">
        <v>144</v>
      </c>
      <c r="AW579" s="16" t="s">
        <v>30</v>
      </c>
      <c r="AX579" s="16" t="s">
        <v>73</v>
      </c>
      <c r="AY579" s="233" t="s">
        <v>125</v>
      </c>
    </row>
    <row r="580" s="13" customFormat="1">
      <c r="A580" s="13"/>
      <c r="B580" s="198"/>
      <c r="C580" s="13"/>
      <c r="D580" s="199" t="s">
        <v>134</v>
      </c>
      <c r="E580" s="200" t="s">
        <v>1</v>
      </c>
      <c r="F580" s="201" t="s">
        <v>601</v>
      </c>
      <c r="G580" s="13"/>
      <c r="H580" s="200" t="s">
        <v>1</v>
      </c>
      <c r="I580" s="202"/>
      <c r="J580" s="13"/>
      <c r="K580" s="13"/>
      <c r="L580" s="198"/>
      <c r="M580" s="203"/>
      <c r="N580" s="204"/>
      <c r="O580" s="204"/>
      <c r="P580" s="204"/>
      <c r="Q580" s="204"/>
      <c r="R580" s="204"/>
      <c r="S580" s="204"/>
      <c r="T580" s="205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00" t="s">
        <v>134</v>
      </c>
      <c r="AU580" s="200" t="s">
        <v>83</v>
      </c>
      <c r="AV580" s="13" t="s">
        <v>81</v>
      </c>
      <c r="AW580" s="13" t="s">
        <v>30</v>
      </c>
      <c r="AX580" s="13" t="s">
        <v>73</v>
      </c>
      <c r="AY580" s="200" t="s">
        <v>125</v>
      </c>
    </row>
    <row r="581" s="14" customFormat="1">
      <c r="A581" s="14"/>
      <c r="B581" s="206"/>
      <c r="C581" s="14"/>
      <c r="D581" s="199" t="s">
        <v>134</v>
      </c>
      <c r="E581" s="207" t="s">
        <v>1</v>
      </c>
      <c r="F581" s="208" t="s">
        <v>625</v>
      </c>
      <c r="G581" s="14"/>
      <c r="H581" s="209">
        <v>2054.5970000000002</v>
      </c>
      <c r="I581" s="210"/>
      <c r="J581" s="14"/>
      <c r="K581" s="14"/>
      <c r="L581" s="206"/>
      <c r="M581" s="211"/>
      <c r="N581" s="212"/>
      <c r="O581" s="212"/>
      <c r="P581" s="212"/>
      <c r="Q581" s="212"/>
      <c r="R581" s="212"/>
      <c r="S581" s="212"/>
      <c r="T581" s="213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07" t="s">
        <v>134</v>
      </c>
      <c r="AU581" s="207" t="s">
        <v>83</v>
      </c>
      <c r="AV581" s="14" t="s">
        <v>83</v>
      </c>
      <c r="AW581" s="14" t="s">
        <v>30</v>
      </c>
      <c r="AX581" s="14" t="s">
        <v>73</v>
      </c>
      <c r="AY581" s="207" t="s">
        <v>125</v>
      </c>
    </row>
    <row r="582" s="16" customFormat="1">
      <c r="A582" s="16"/>
      <c r="B582" s="232"/>
      <c r="C582" s="16"/>
      <c r="D582" s="199" t="s">
        <v>134</v>
      </c>
      <c r="E582" s="233" t="s">
        <v>1</v>
      </c>
      <c r="F582" s="234" t="s">
        <v>409</v>
      </c>
      <c r="G582" s="16"/>
      <c r="H582" s="235">
        <v>2054.5970000000002</v>
      </c>
      <c r="I582" s="236"/>
      <c r="J582" s="16"/>
      <c r="K582" s="16"/>
      <c r="L582" s="232"/>
      <c r="M582" s="237"/>
      <c r="N582" s="238"/>
      <c r="O582" s="238"/>
      <c r="P582" s="238"/>
      <c r="Q582" s="238"/>
      <c r="R582" s="238"/>
      <c r="S582" s="238"/>
      <c r="T582" s="239"/>
      <c r="U582" s="16"/>
      <c r="V582" s="16"/>
      <c r="W582" s="16"/>
      <c r="X582" s="16"/>
      <c r="Y582" s="16"/>
      <c r="Z582" s="16"/>
      <c r="AA582" s="16"/>
      <c r="AB582" s="16"/>
      <c r="AC582" s="16"/>
      <c r="AD582" s="16"/>
      <c r="AE582" s="16"/>
      <c r="AT582" s="233" t="s">
        <v>134</v>
      </c>
      <c r="AU582" s="233" t="s">
        <v>83</v>
      </c>
      <c r="AV582" s="16" t="s">
        <v>144</v>
      </c>
      <c r="AW582" s="16" t="s">
        <v>30</v>
      </c>
      <c r="AX582" s="16" t="s">
        <v>73</v>
      </c>
      <c r="AY582" s="233" t="s">
        <v>125</v>
      </c>
    </row>
    <row r="583" s="15" customFormat="1">
      <c r="A583" s="15"/>
      <c r="B583" s="214"/>
      <c r="C583" s="15"/>
      <c r="D583" s="199" t="s">
        <v>134</v>
      </c>
      <c r="E583" s="215" t="s">
        <v>1</v>
      </c>
      <c r="F583" s="216" t="s">
        <v>139</v>
      </c>
      <c r="G583" s="15"/>
      <c r="H583" s="217">
        <v>3988.9560000000001</v>
      </c>
      <c r="I583" s="218"/>
      <c r="J583" s="15"/>
      <c r="K583" s="15"/>
      <c r="L583" s="214"/>
      <c r="M583" s="219"/>
      <c r="N583" s="220"/>
      <c r="O583" s="220"/>
      <c r="P583" s="220"/>
      <c r="Q583" s="220"/>
      <c r="R583" s="220"/>
      <c r="S583" s="220"/>
      <c r="T583" s="221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15" t="s">
        <v>134</v>
      </c>
      <c r="AU583" s="215" t="s">
        <v>83</v>
      </c>
      <c r="AV583" s="15" t="s">
        <v>132</v>
      </c>
      <c r="AW583" s="15" t="s">
        <v>30</v>
      </c>
      <c r="AX583" s="15" t="s">
        <v>81</v>
      </c>
      <c r="AY583" s="215" t="s">
        <v>125</v>
      </c>
    </row>
    <row r="584" s="2" customFormat="1" ht="32.4" customHeight="1">
      <c r="A584" s="38"/>
      <c r="B584" s="184"/>
      <c r="C584" s="185" t="s">
        <v>641</v>
      </c>
      <c r="D584" s="185" t="s">
        <v>127</v>
      </c>
      <c r="E584" s="186" t="s">
        <v>642</v>
      </c>
      <c r="F584" s="187" t="s">
        <v>643</v>
      </c>
      <c r="G584" s="188" t="s">
        <v>176</v>
      </c>
      <c r="H584" s="189">
        <v>3988.9560000000001</v>
      </c>
      <c r="I584" s="190"/>
      <c r="J584" s="191">
        <f>ROUND(I584*H584,2)</f>
        <v>0</v>
      </c>
      <c r="K584" s="187" t="s">
        <v>131</v>
      </c>
      <c r="L584" s="39"/>
      <c r="M584" s="192" t="s">
        <v>1</v>
      </c>
      <c r="N584" s="193" t="s">
        <v>38</v>
      </c>
      <c r="O584" s="77"/>
      <c r="P584" s="194">
        <f>O584*H584</f>
        <v>0</v>
      </c>
      <c r="Q584" s="194">
        <v>0</v>
      </c>
      <c r="R584" s="194">
        <f>Q584*H584</f>
        <v>0</v>
      </c>
      <c r="S584" s="194">
        <v>0</v>
      </c>
      <c r="T584" s="195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196" t="s">
        <v>132</v>
      </c>
      <c r="AT584" s="196" t="s">
        <v>127</v>
      </c>
      <c r="AU584" s="196" t="s">
        <v>83</v>
      </c>
      <c r="AY584" s="19" t="s">
        <v>125</v>
      </c>
      <c r="BE584" s="197">
        <f>IF(N584="základní",J584,0)</f>
        <v>0</v>
      </c>
      <c r="BF584" s="197">
        <f>IF(N584="snížená",J584,0)</f>
        <v>0</v>
      </c>
      <c r="BG584" s="197">
        <f>IF(N584="zákl. přenesená",J584,0)</f>
        <v>0</v>
      </c>
      <c r="BH584" s="197">
        <f>IF(N584="sníž. přenesená",J584,0)</f>
        <v>0</v>
      </c>
      <c r="BI584" s="197">
        <f>IF(N584="nulová",J584,0)</f>
        <v>0</v>
      </c>
      <c r="BJ584" s="19" t="s">
        <v>81</v>
      </c>
      <c r="BK584" s="197">
        <f>ROUND(I584*H584,2)</f>
        <v>0</v>
      </c>
      <c r="BL584" s="19" t="s">
        <v>132</v>
      </c>
      <c r="BM584" s="196" t="s">
        <v>644</v>
      </c>
    </row>
    <row r="585" s="2" customFormat="1" ht="86.4" customHeight="1">
      <c r="A585" s="38"/>
      <c r="B585" s="184"/>
      <c r="C585" s="185" t="s">
        <v>645</v>
      </c>
      <c r="D585" s="185" t="s">
        <v>127</v>
      </c>
      <c r="E585" s="186" t="s">
        <v>646</v>
      </c>
      <c r="F585" s="187" t="s">
        <v>647</v>
      </c>
      <c r="G585" s="188" t="s">
        <v>152</v>
      </c>
      <c r="H585" s="189">
        <v>168.06299999999999</v>
      </c>
      <c r="I585" s="190"/>
      <c r="J585" s="191">
        <f>ROUND(I585*H585,2)</f>
        <v>0</v>
      </c>
      <c r="K585" s="187" t="s">
        <v>131</v>
      </c>
      <c r="L585" s="39"/>
      <c r="M585" s="192" t="s">
        <v>1</v>
      </c>
      <c r="N585" s="193" t="s">
        <v>38</v>
      </c>
      <c r="O585" s="77"/>
      <c r="P585" s="194">
        <f>O585*H585</f>
        <v>0</v>
      </c>
      <c r="Q585" s="194">
        <v>1.0551600000000001</v>
      </c>
      <c r="R585" s="194">
        <f>Q585*H585</f>
        <v>177.33335507999999</v>
      </c>
      <c r="S585" s="194">
        <v>0</v>
      </c>
      <c r="T585" s="195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196" t="s">
        <v>132</v>
      </c>
      <c r="AT585" s="196" t="s">
        <v>127</v>
      </c>
      <c r="AU585" s="196" t="s">
        <v>83</v>
      </c>
      <c r="AY585" s="19" t="s">
        <v>125</v>
      </c>
      <c r="BE585" s="197">
        <f>IF(N585="základní",J585,0)</f>
        <v>0</v>
      </c>
      <c r="BF585" s="197">
        <f>IF(N585="snížená",J585,0)</f>
        <v>0</v>
      </c>
      <c r="BG585" s="197">
        <f>IF(N585="zákl. přenesená",J585,0)</f>
        <v>0</v>
      </c>
      <c r="BH585" s="197">
        <f>IF(N585="sníž. přenesená",J585,0)</f>
        <v>0</v>
      </c>
      <c r="BI585" s="197">
        <f>IF(N585="nulová",J585,0)</f>
        <v>0</v>
      </c>
      <c r="BJ585" s="19" t="s">
        <v>81</v>
      </c>
      <c r="BK585" s="197">
        <f>ROUND(I585*H585,2)</f>
        <v>0</v>
      </c>
      <c r="BL585" s="19" t="s">
        <v>132</v>
      </c>
      <c r="BM585" s="196" t="s">
        <v>648</v>
      </c>
    </row>
    <row r="586" s="14" customFormat="1">
      <c r="A586" s="14"/>
      <c r="B586" s="206"/>
      <c r="C586" s="14"/>
      <c r="D586" s="199" t="s">
        <v>134</v>
      </c>
      <c r="E586" s="207" t="s">
        <v>1</v>
      </c>
      <c r="F586" s="208" t="s">
        <v>649</v>
      </c>
      <c r="G586" s="14"/>
      <c r="H586" s="209">
        <v>73.247</v>
      </c>
      <c r="I586" s="210"/>
      <c r="J586" s="14"/>
      <c r="K586" s="14"/>
      <c r="L586" s="206"/>
      <c r="M586" s="211"/>
      <c r="N586" s="212"/>
      <c r="O586" s="212"/>
      <c r="P586" s="212"/>
      <c r="Q586" s="212"/>
      <c r="R586" s="212"/>
      <c r="S586" s="212"/>
      <c r="T586" s="213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07" t="s">
        <v>134</v>
      </c>
      <c r="AU586" s="207" t="s">
        <v>83</v>
      </c>
      <c r="AV586" s="14" t="s">
        <v>83</v>
      </c>
      <c r="AW586" s="14" t="s">
        <v>30</v>
      </c>
      <c r="AX586" s="14" t="s">
        <v>73</v>
      </c>
      <c r="AY586" s="207" t="s">
        <v>125</v>
      </c>
    </row>
    <row r="587" s="14" customFormat="1">
      <c r="A587" s="14"/>
      <c r="B587" s="206"/>
      <c r="C587" s="14"/>
      <c r="D587" s="199" t="s">
        <v>134</v>
      </c>
      <c r="E587" s="207" t="s">
        <v>1</v>
      </c>
      <c r="F587" s="208" t="s">
        <v>650</v>
      </c>
      <c r="G587" s="14"/>
      <c r="H587" s="209">
        <v>10.252000000000001</v>
      </c>
      <c r="I587" s="210"/>
      <c r="J587" s="14"/>
      <c r="K587" s="14"/>
      <c r="L587" s="206"/>
      <c r="M587" s="211"/>
      <c r="N587" s="212"/>
      <c r="O587" s="212"/>
      <c r="P587" s="212"/>
      <c r="Q587" s="212"/>
      <c r="R587" s="212"/>
      <c r="S587" s="212"/>
      <c r="T587" s="213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07" t="s">
        <v>134</v>
      </c>
      <c r="AU587" s="207" t="s">
        <v>83</v>
      </c>
      <c r="AV587" s="14" t="s">
        <v>83</v>
      </c>
      <c r="AW587" s="14" t="s">
        <v>30</v>
      </c>
      <c r="AX587" s="14" t="s">
        <v>73</v>
      </c>
      <c r="AY587" s="207" t="s">
        <v>125</v>
      </c>
    </row>
    <row r="588" s="14" customFormat="1">
      <c r="A588" s="14"/>
      <c r="B588" s="206"/>
      <c r="C588" s="14"/>
      <c r="D588" s="199" t="s">
        <v>134</v>
      </c>
      <c r="E588" s="207" t="s">
        <v>1</v>
      </c>
      <c r="F588" s="208" t="s">
        <v>651</v>
      </c>
      <c r="G588" s="14"/>
      <c r="H588" s="209">
        <v>73.031000000000006</v>
      </c>
      <c r="I588" s="210"/>
      <c r="J588" s="14"/>
      <c r="K588" s="14"/>
      <c r="L588" s="206"/>
      <c r="M588" s="211"/>
      <c r="N588" s="212"/>
      <c r="O588" s="212"/>
      <c r="P588" s="212"/>
      <c r="Q588" s="212"/>
      <c r="R588" s="212"/>
      <c r="S588" s="212"/>
      <c r="T588" s="213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07" t="s">
        <v>134</v>
      </c>
      <c r="AU588" s="207" t="s">
        <v>83</v>
      </c>
      <c r="AV588" s="14" t="s">
        <v>83</v>
      </c>
      <c r="AW588" s="14" t="s">
        <v>30</v>
      </c>
      <c r="AX588" s="14" t="s">
        <v>73</v>
      </c>
      <c r="AY588" s="207" t="s">
        <v>125</v>
      </c>
    </row>
    <row r="589" s="14" customFormat="1">
      <c r="A589" s="14"/>
      <c r="B589" s="206"/>
      <c r="C589" s="14"/>
      <c r="D589" s="199" t="s">
        <v>134</v>
      </c>
      <c r="E589" s="207" t="s">
        <v>1</v>
      </c>
      <c r="F589" s="208" t="s">
        <v>652</v>
      </c>
      <c r="G589" s="14"/>
      <c r="H589" s="209">
        <v>11.533</v>
      </c>
      <c r="I589" s="210"/>
      <c r="J589" s="14"/>
      <c r="K589" s="14"/>
      <c r="L589" s="206"/>
      <c r="M589" s="211"/>
      <c r="N589" s="212"/>
      <c r="O589" s="212"/>
      <c r="P589" s="212"/>
      <c r="Q589" s="212"/>
      <c r="R589" s="212"/>
      <c r="S589" s="212"/>
      <c r="T589" s="213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07" t="s">
        <v>134</v>
      </c>
      <c r="AU589" s="207" t="s">
        <v>83</v>
      </c>
      <c r="AV589" s="14" t="s">
        <v>83</v>
      </c>
      <c r="AW589" s="14" t="s">
        <v>30</v>
      </c>
      <c r="AX589" s="14" t="s">
        <v>73</v>
      </c>
      <c r="AY589" s="207" t="s">
        <v>125</v>
      </c>
    </row>
    <row r="590" s="15" customFormat="1">
      <c r="A590" s="15"/>
      <c r="B590" s="214"/>
      <c r="C590" s="15"/>
      <c r="D590" s="199" t="s">
        <v>134</v>
      </c>
      <c r="E590" s="215" t="s">
        <v>1</v>
      </c>
      <c r="F590" s="216" t="s">
        <v>139</v>
      </c>
      <c r="G590" s="15"/>
      <c r="H590" s="217">
        <v>168.06299999999999</v>
      </c>
      <c r="I590" s="218"/>
      <c r="J590" s="15"/>
      <c r="K590" s="15"/>
      <c r="L590" s="214"/>
      <c r="M590" s="219"/>
      <c r="N590" s="220"/>
      <c r="O590" s="220"/>
      <c r="P590" s="220"/>
      <c r="Q590" s="220"/>
      <c r="R590" s="220"/>
      <c r="S590" s="220"/>
      <c r="T590" s="221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15" t="s">
        <v>134</v>
      </c>
      <c r="AU590" s="215" t="s">
        <v>83</v>
      </c>
      <c r="AV590" s="15" t="s">
        <v>132</v>
      </c>
      <c r="AW590" s="15" t="s">
        <v>30</v>
      </c>
      <c r="AX590" s="15" t="s">
        <v>81</v>
      </c>
      <c r="AY590" s="215" t="s">
        <v>125</v>
      </c>
    </row>
    <row r="591" s="2" customFormat="1" ht="32.4" customHeight="1">
      <c r="A591" s="38"/>
      <c r="B591" s="184"/>
      <c r="C591" s="185" t="s">
        <v>653</v>
      </c>
      <c r="D591" s="185" t="s">
        <v>127</v>
      </c>
      <c r="E591" s="186" t="s">
        <v>654</v>
      </c>
      <c r="F591" s="187" t="s">
        <v>655</v>
      </c>
      <c r="G591" s="188" t="s">
        <v>130</v>
      </c>
      <c r="H591" s="189">
        <v>2.226</v>
      </c>
      <c r="I591" s="190"/>
      <c r="J591" s="191">
        <f>ROUND(I591*H591,2)</f>
        <v>0</v>
      </c>
      <c r="K591" s="187" t="s">
        <v>131</v>
      </c>
      <c r="L591" s="39"/>
      <c r="M591" s="192" t="s">
        <v>1</v>
      </c>
      <c r="N591" s="193" t="s">
        <v>38</v>
      </c>
      <c r="O591" s="77"/>
      <c r="P591" s="194">
        <f>O591*H591</f>
        <v>0</v>
      </c>
      <c r="Q591" s="194">
        <v>2.4533700000000001</v>
      </c>
      <c r="R591" s="194">
        <f>Q591*H591</f>
        <v>5.4612016199999998</v>
      </c>
      <c r="S591" s="194">
        <v>0</v>
      </c>
      <c r="T591" s="195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196" t="s">
        <v>132</v>
      </c>
      <c r="AT591" s="196" t="s">
        <v>127</v>
      </c>
      <c r="AU591" s="196" t="s">
        <v>83</v>
      </c>
      <c r="AY591" s="19" t="s">
        <v>125</v>
      </c>
      <c r="BE591" s="197">
        <f>IF(N591="základní",J591,0)</f>
        <v>0</v>
      </c>
      <c r="BF591" s="197">
        <f>IF(N591="snížená",J591,0)</f>
        <v>0</v>
      </c>
      <c r="BG591" s="197">
        <f>IF(N591="zákl. přenesená",J591,0)</f>
        <v>0</v>
      </c>
      <c r="BH591" s="197">
        <f>IF(N591="sníž. přenesená",J591,0)</f>
        <v>0</v>
      </c>
      <c r="BI591" s="197">
        <f>IF(N591="nulová",J591,0)</f>
        <v>0</v>
      </c>
      <c r="BJ591" s="19" t="s">
        <v>81</v>
      </c>
      <c r="BK591" s="197">
        <f>ROUND(I591*H591,2)</f>
        <v>0</v>
      </c>
      <c r="BL591" s="19" t="s">
        <v>132</v>
      </c>
      <c r="BM591" s="196" t="s">
        <v>656</v>
      </c>
    </row>
    <row r="592" s="13" customFormat="1">
      <c r="A592" s="13"/>
      <c r="B592" s="198"/>
      <c r="C592" s="13"/>
      <c r="D592" s="199" t="s">
        <v>134</v>
      </c>
      <c r="E592" s="200" t="s">
        <v>1</v>
      </c>
      <c r="F592" s="201" t="s">
        <v>370</v>
      </c>
      <c r="G592" s="13"/>
      <c r="H592" s="200" t="s">
        <v>1</v>
      </c>
      <c r="I592" s="202"/>
      <c r="J592" s="13"/>
      <c r="K592" s="13"/>
      <c r="L592" s="198"/>
      <c r="M592" s="203"/>
      <c r="N592" s="204"/>
      <c r="O592" s="204"/>
      <c r="P592" s="204"/>
      <c r="Q592" s="204"/>
      <c r="R592" s="204"/>
      <c r="S592" s="204"/>
      <c r="T592" s="205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00" t="s">
        <v>134</v>
      </c>
      <c r="AU592" s="200" t="s">
        <v>83</v>
      </c>
      <c r="AV592" s="13" t="s">
        <v>81</v>
      </c>
      <c r="AW592" s="13" t="s">
        <v>30</v>
      </c>
      <c r="AX592" s="13" t="s">
        <v>73</v>
      </c>
      <c r="AY592" s="200" t="s">
        <v>125</v>
      </c>
    </row>
    <row r="593" s="13" customFormat="1">
      <c r="A593" s="13"/>
      <c r="B593" s="198"/>
      <c r="C593" s="13"/>
      <c r="D593" s="199" t="s">
        <v>134</v>
      </c>
      <c r="E593" s="200" t="s">
        <v>1</v>
      </c>
      <c r="F593" s="201" t="s">
        <v>657</v>
      </c>
      <c r="G593" s="13"/>
      <c r="H593" s="200" t="s">
        <v>1</v>
      </c>
      <c r="I593" s="202"/>
      <c r="J593" s="13"/>
      <c r="K593" s="13"/>
      <c r="L593" s="198"/>
      <c r="M593" s="203"/>
      <c r="N593" s="204"/>
      <c r="O593" s="204"/>
      <c r="P593" s="204"/>
      <c r="Q593" s="204"/>
      <c r="R593" s="204"/>
      <c r="S593" s="204"/>
      <c r="T593" s="205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00" t="s">
        <v>134</v>
      </c>
      <c r="AU593" s="200" t="s">
        <v>83</v>
      </c>
      <c r="AV593" s="13" t="s">
        <v>81</v>
      </c>
      <c r="AW593" s="13" t="s">
        <v>30</v>
      </c>
      <c r="AX593" s="13" t="s">
        <v>73</v>
      </c>
      <c r="AY593" s="200" t="s">
        <v>125</v>
      </c>
    </row>
    <row r="594" s="14" customFormat="1">
      <c r="A594" s="14"/>
      <c r="B594" s="206"/>
      <c r="C594" s="14"/>
      <c r="D594" s="199" t="s">
        <v>134</v>
      </c>
      <c r="E594" s="207" t="s">
        <v>1</v>
      </c>
      <c r="F594" s="208" t="s">
        <v>658</v>
      </c>
      <c r="G594" s="14"/>
      <c r="H594" s="209">
        <v>1.05</v>
      </c>
      <c r="I594" s="210"/>
      <c r="J594" s="14"/>
      <c r="K594" s="14"/>
      <c r="L594" s="206"/>
      <c r="M594" s="211"/>
      <c r="N594" s="212"/>
      <c r="O594" s="212"/>
      <c r="P594" s="212"/>
      <c r="Q594" s="212"/>
      <c r="R594" s="212"/>
      <c r="S594" s="212"/>
      <c r="T594" s="213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07" t="s">
        <v>134</v>
      </c>
      <c r="AU594" s="207" t="s">
        <v>83</v>
      </c>
      <c r="AV594" s="14" t="s">
        <v>83</v>
      </c>
      <c r="AW594" s="14" t="s">
        <v>30</v>
      </c>
      <c r="AX594" s="14" t="s">
        <v>73</v>
      </c>
      <c r="AY594" s="207" t="s">
        <v>125</v>
      </c>
    </row>
    <row r="595" s="14" customFormat="1">
      <c r="A595" s="14"/>
      <c r="B595" s="206"/>
      <c r="C595" s="14"/>
      <c r="D595" s="199" t="s">
        <v>134</v>
      </c>
      <c r="E595" s="207" t="s">
        <v>1</v>
      </c>
      <c r="F595" s="208" t="s">
        <v>659</v>
      </c>
      <c r="G595" s="14"/>
      <c r="H595" s="209">
        <v>1.1759999999999999</v>
      </c>
      <c r="I595" s="210"/>
      <c r="J595" s="14"/>
      <c r="K595" s="14"/>
      <c r="L595" s="206"/>
      <c r="M595" s="211"/>
      <c r="N595" s="212"/>
      <c r="O595" s="212"/>
      <c r="P595" s="212"/>
      <c r="Q595" s="212"/>
      <c r="R595" s="212"/>
      <c r="S595" s="212"/>
      <c r="T595" s="213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07" t="s">
        <v>134</v>
      </c>
      <c r="AU595" s="207" t="s">
        <v>83</v>
      </c>
      <c r="AV595" s="14" t="s">
        <v>83</v>
      </c>
      <c r="AW595" s="14" t="s">
        <v>30</v>
      </c>
      <c r="AX595" s="14" t="s">
        <v>73</v>
      </c>
      <c r="AY595" s="207" t="s">
        <v>125</v>
      </c>
    </row>
    <row r="596" s="15" customFormat="1">
      <c r="A596" s="15"/>
      <c r="B596" s="214"/>
      <c r="C596" s="15"/>
      <c r="D596" s="199" t="s">
        <v>134</v>
      </c>
      <c r="E596" s="215" t="s">
        <v>1</v>
      </c>
      <c r="F596" s="216" t="s">
        <v>139</v>
      </c>
      <c r="G596" s="15"/>
      <c r="H596" s="217">
        <v>2.226</v>
      </c>
      <c r="I596" s="218"/>
      <c r="J596" s="15"/>
      <c r="K596" s="15"/>
      <c r="L596" s="214"/>
      <c r="M596" s="219"/>
      <c r="N596" s="220"/>
      <c r="O596" s="220"/>
      <c r="P596" s="220"/>
      <c r="Q596" s="220"/>
      <c r="R596" s="220"/>
      <c r="S596" s="220"/>
      <c r="T596" s="221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15" t="s">
        <v>134</v>
      </c>
      <c r="AU596" s="215" t="s">
        <v>83</v>
      </c>
      <c r="AV596" s="15" t="s">
        <v>132</v>
      </c>
      <c r="AW596" s="15" t="s">
        <v>30</v>
      </c>
      <c r="AX596" s="15" t="s">
        <v>81</v>
      </c>
      <c r="AY596" s="215" t="s">
        <v>125</v>
      </c>
    </row>
    <row r="597" s="2" customFormat="1" ht="32.4" customHeight="1">
      <c r="A597" s="38"/>
      <c r="B597" s="184"/>
      <c r="C597" s="185" t="s">
        <v>660</v>
      </c>
      <c r="D597" s="185" t="s">
        <v>127</v>
      </c>
      <c r="E597" s="186" t="s">
        <v>661</v>
      </c>
      <c r="F597" s="187" t="s">
        <v>662</v>
      </c>
      <c r="G597" s="188" t="s">
        <v>152</v>
      </c>
      <c r="H597" s="189">
        <v>0.60099999999999998</v>
      </c>
      <c r="I597" s="190"/>
      <c r="J597" s="191">
        <f>ROUND(I597*H597,2)</f>
        <v>0</v>
      </c>
      <c r="K597" s="187" t="s">
        <v>131</v>
      </c>
      <c r="L597" s="39"/>
      <c r="M597" s="192" t="s">
        <v>1</v>
      </c>
      <c r="N597" s="193" t="s">
        <v>38</v>
      </c>
      <c r="O597" s="77"/>
      <c r="P597" s="194">
        <f>O597*H597</f>
        <v>0</v>
      </c>
      <c r="Q597" s="194">
        <v>1.04887</v>
      </c>
      <c r="R597" s="194">
        <f>Q597*H597</f>
        <v>0.63037086999999992</v>
      </c>
      <c r="S597" s="194">
        <v>0</v>
      </c>
      <c r="T597" s="195">
        <f>S597*H597</f>
        <v>0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196" t="s">
        <v>132</v>
      </c>
      <c r="AT597" s="196" t="s">
        <v>127</v>
      </c>
      <c r="AU597" s="196" t="s">
        <v>83</v>
      </c>
      <c r="AY597" s="19" t="s">
        <v>125</v>
      </c>
      <c r="BE597" s="197">
        <f>IF(N597="základní",J597,0)</f>
        <v>0</v>
      </c>
      <c r="BF597" s="197">
        <f>IF(N597="snížená",J597,0)</f>
        <v>0</v>
      </c>
      <c r="BG597" s="197">
        <f>IF(N597="zákl. přenesená",J597,0)</f>
        <v>0</v>
      </c>
      <c r="BH597" s="197">
        <f>IF(N597="sníž. přenesená",J597,0)</f>
        <v>0</v>
      </c>
      <c r="BI597" s="197">
        <f>IF(N597="nulová",J597,0)</f>
        <v>0</v>
      </c>
      <c r="BJ597" s="19" t="s">
        <v>81</v>
      </c>
      <c r="BK597" s="197">
        <f>ROUND(I597*H597,2)</f>
        <v>0</v>
      </c>
      <c r="BL597" s="19" t="s">
        <v>132</v>
      </c>
      <c r="BM597" s="196" t="s">
        <v>663</v>
      </c>
    </row>
    <row r="598" s="14" customFormat="1">
      <c r="A598" s="14"/>
      <c r="B598" s="206"/>
      <c r="C598" s="14"/>
      <c r="D598" s="199" t="s">
        <v>134</v>
      </c>
      <c r="E598" s="207" t="s">
        <v>1</v>
      </c>
      <c r="F598" s="208" t="s">
        <v>664</v>
      </c>
      <c r="G598" s="14"/>
      <c r="H598" s="209">
        <v>0.60099999999999998</v>
      </c>
      <c r="I598" s="210"/>
      <c r="J598" s="14"/>
      <c r="K598" s="14"/>
      <c r="L598" s="206"/>
      <c r="M598" s="211"/>
      <c r="N598" s="212"/>
      <c r="O598" s="212"/>
      <c r="P598" s="212"/>
      <c r="Q598" s="212"/>
      <c r="R598" s="212"/>
      <c r="S598" s="212"/>
      <c r="T598" s="213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07" t="s">
        <v>134</v>
      </c>
      <c r="AU598" s="207" t="s">
        <v>83</v>
      </c>
      <c r="AV598" s="14" t="s">
        <v>83</v>
      </c>
      <c r="AW598" s="14" t="s">
        <v>30</v>
      </c>
      <c r="AX598" s="14" t="s">
        <v>81</v>
      </c>
      <c r="AY598" s="207" t="s">
        <v>125</v>
      </c>
    </row>
    <row r="599" s="2" customFormat="1" ht="32.4" customHeight="1">
      <c r="A599" s="38"/>
      <c r="B599" s="184"/>
      <c r="C599" s="185" t="s">
        <v>665</v>
      </c>
      <c r="D599" s="185" t="s">
        <v>127</v>
      </c>
      <c r="E599" s="186" t="s">
        <v>666</v>
      </c>
      <c r="F599" s="187" t="s">
        <v>667</v>
      </c>
      <c r="G599" s="188" t="s">
        <v>176</v>
      </c>
      <c r="H599" s="189">
        <v>14.84</v>
      </c>
      <c r="I599" s="190"/>
      <c r="J599" s="191">
        <f>ROUND(I599*H599,2)</f>
        <v>0</v>
      </c>
      <c r="K599" s="187" t="s">
        <v>131</v>
      </c>
      <c r="L599" s="39"/>
      <c r="M599" s="192" t="s">
        <v>1</v>
      </c>
      <c r="N599" s="193" t="s">
        <v>38</v>
      </c>
      <c r="O599" s="77"/>
      <c r="P599" s="194">
        <f>O599*H599</f>
        <v>0</v>
      </c>
      <c r="Q599" s="194">
        <v>0.0087399999999999995</v>
      </c>
      <c r="R599" s="194">
        <f>Q599*H599</f>
        <v>0.1297016</v>
      </c>
      <c r="S599" s="194">
        <v>0</v>
      </c>
      <c r="T599" s="195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196" t="s">
        <v>132</v>
      </c>
      <c r="AT599" s="196" t="s">
        <v>127</v>
      </c>
      <c r="AU599" s="196" t="s">
        <v>83</v>
      </c>
      <c r="AY599" s="19" t="s">
        <v>125</v>
      </c>
      <c r="BE599" s="197">
        <f>IF(N599="základní",J599,0)</f>
        <v>0</v>
      </c>
      <c r="BF599" s="197">
        <f>IF(N599="snížená",J599,0)</f>
        <v>0</v>
      </c>
      <c r="BG599" s="197">
        <f>IF(N599="zákl. přenesená",J599,0)</f>
        <v>0</v>
      </c>
      <c r="BH599" s="197">
        <f>IF(N599="sníž. přenesená",J599,0)</f>
        <v>0</v>
      </c>
      <c r="BI599" s="197">
        <f>IF(N599="nulová",J599,0)</f>
        <v>0</v>
      </c>
      <c r="BJ599" s="19" t="s">
        <v>81</v>
      </c>
      <c r="BK599" s="197">
        <f>ROUND(I599*H599,2)</f>
        <v>0</v>
      </c>
      <c r="BL599" s="19" t="s">
        <v>132</v>
      </c>
      <c r="BM599" s="196" t="s">
        <v>668</v>
      </c>
    </row>
    <row r="600" s="14" customFormat="1">
      <c r="A600" s="14"/>
      <c r="B600" s="206"/>
      <c r="C600" s="14"/>
      <c r="D600" s="199" t="s">
        <v>134</v>
      </c>
      <c r="E600" s="207" t="s">
        <v>1</v>
      </c>
      <c r="F600" s="208" t="s">
        <v>669</v>
      </c>
      <c r="G600" s="14"/>
      <c r="H600" s="209">
        <v>6.9969999999999999</v>
      </c>
      <c r="I600" s="210"/>
      <c r="J600" s="14"/>
      <c r="K600" s="14"/>
      <c r="L600" s="206"/>
      <c r="M600" s="211"/>
      <c r="N600" s="212"/>
      <c r="O600" s="212"/>
      <c r="P600" s="212"/>
      <c r="Q600" s="212"/>
      <c r="R600" s="212"/>
      <c r="S600" s="212"/>
      <c r="T600" s="213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07" t="s">
        <v>134</v>
      </c>
      <c r="AU600" s="207" t="s">
        <v>83</v>
      </c>
      <c r="AV600" s="14" t="s">
        <v>83</v>
      </c>
      <c r="AW600" s="14" t="s">
        <v>30</v>
      </c>
      <c r="AX600" s="14" t="s">
        <v>73</v>
      </c>
      <c r="AY600" s="207" t="s">
        <v>125</v>
      </c>
    </row>
    <row r="601" s="14" customFormat="1">
      <c r="A601" s="14"/>
      <c r="B601" s="206"/>
      <c r="C601" s="14"/>
      <c r="D601" s="199" t="s">
        <v>134</v>
      </c>
      <c r="E601" s="207" t="s">
        <v>1</v>
      </c>
      <c r="F601" s="208" t="s">
        <v>670</v>
      </c>
      <c r="G601" s="14"/>
      <c r="H601" s="209">
        <v>7.843</v>
      </c>
      <c r="I601" s="210"/>
      <c r="J601" s="14"/>
      <c r="K601" s="14"/>
      <c r="L601" s="206"/>
      <c r="M601" s="211"/>
      <c r="N601" s="212"/>
      <c r="O601" s="212"/>
      <c r="P601" s="212"/>
      <c r="Q601" s="212"/>
      <c r="R601" s="212"/>
      <c r="S601" s="212"/>
      <c r="T601" s="213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07" t="s">
        <v>134</v>
      </c>
      <c r="AU601" s="207" t="s">
        <v>83</v>
      </c>
      <c r="AV601" s="14" t="s">
        <v>83</v>
      </c>
      <c r="AW601" s="14" t="s">
        <v>30</v>
      </c>
      <c r="AX601" s="14" t="s">
        <v>73</v>
      </c>
      <c r="AY601" s="207" t="s">
        <v>125</v>
      </c>
    </row>
    <row r="602" s="15" customFormat="1">
      <c r="A602" s="15"/>
      <c r="B602" s="214"/>
      <c r="C602" s="15"/>
      <c r="D602" s="199" t="s">
        <v>134</v>
      </c>
      <c r="E602" s="215" t="s">
        <v>1</v>
      </c>
      <c r="F602" s="216" t="s">
        <v>139</v>
      </c>
      <c r="G602" s="15"/>
      <c r="H602" s="217">
        <v>14.84</v>
      </c>
      <c r="I602" s="218"/>
      <c r="J602" s="15"/>
      <c r="K602" s="15"/>
      <c r="L602" s="214"/>
      <c r="M602" s="219"/>
      <c r="N602" s="220"/>
      <c r="O602" s="220"/>
      <c r="P602" s="220"/>
      <c r="Q602" s="220"/>
      <c r="R602" s="220"/>
      <c r="S602" s="220"/>
      <c r="T602" s="221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15" t="s">
        <v>134</v>
      </c>
      <c r="AU602" s="215" t="s">
        <v>83</v>
      </c>
      <c r="AV602" s="15" t="s">
        <v>132</v>
      </c>
      <c r="AW602" s="15" t="s">
        <v>30</v>
      </c>
      <c r="AX602" s="15" t="s">
        <v>81</v>
      </c>
      <c r="AY602" s="215" t="s">
        <v>125</v>
      </c>
    </row>
    <row r="603" s="2" customFormat="1" ht="32.4" customHeight="1">
      <c r="A603" s="38"/>
      <c r="B603" s="184"/>
      <c r="C603" s="185" t="s">
        <v>671</v>
      </c>
      <c r="D603" s="185" t="s">
        <v>127</v>
      </c>
      <c r="E603" s="186" t="s">
        <v>672</v>
      </c>
      <c r="F603" s="187" t="s">
        <v>673</v>
      </c>
      <c r="G603" s="188" t="s">
        <v>176</v>
      </c>
      <c r="H603" s="189">
        <v>14.84</v>
      </c>
      <c r="I603" s="190"/>
      <c r="J603" s="191">
        <f>ROUND(I603*H603,2)</f>
        <v>0</v>
      </c>
      <c r="K603" s="187" t="s">
        <v>131</v>
      </c>
      <c r="L603" s="39"/>
      <c r="M603" s="192" t="s">
        <v>1</v>
      </c>
      <c r="N603" s="193" t="s">
        <v>38</v>
      </c>
      <c r="O603" s="77"/>
      <c r="P603" s="194">
        <f>O603*H603</f>
        <v>0</v>
      </c>
      <c r="Q603" s="194">
        <v>0</v>
      </c>
      <c r="R603" s="194">
        <f>Q603*H603</f>
        <v>0</v>
      </c>
      <c r="S603" s="194">
        <v>0</v>
      </c>
      <c r="T603" s="195">
        <f>S603*H603</f>
        <v>0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196" t="s">
        <v>132</v>
      </c>
      <c r="AT603" s="196" t="s">
        <v>127</v>
      </c>
      <c r="AU603" s="196" t="s">
        <v>83</v>
      </c>
      <c r="AY603" s="19" t="s">
        <v>125</v>
      </c>
      <c r="BE603" s="197">
        <f>IF(N603="základní",J603,0)</f>
        <v>0</v>
      </c>
      <c r="BF603" s="197">
        <f>IF(N603="snížená",J603,0)</f>
        <v>0</v>
      </c>
      <c r="BG603" s="197">
        <f>IF(N603="zákl. přenesená",J603,0)</f>
        <v>0</v>
      </c>
      <c r="BH603" s="197">
        <f>IF(N603="sníž. přenesená",J603,0)</f>
        <v>0</v>
      </c>
      <c r="BI603" s="197">
        <f>IF(N603="nulová",J603,0)</f>
        <v>0</v>
      </c>
      <c r="BJ603" s="19" t="s">
        <v>81</v>
      </c>
      <c r="BK603" s="197">
        <f>ROUND(I603*H603,2)</f>
        <v>0</v>
      </c>
      <c r="BL603" s="19" t="s">
        <v>132</v>
      </c>
      <c r="BM603" s="196" t="s">
        <v>674</v>
      </c>
    </row>
    <row r="604" s="2" customFormat="1" ht="43.2" customHeight="1">
      <c r="A604" s="38"/>
      <c r="B604" s="184"/>
      <c r="C604" s="185" t="s">
        <v>675</v>
      </c>
      <c r="D604" s="185" t="s">
        <v>127</v>
      </c>
      <c r="E604" s="186" t="s">
        <v>676</v>
      </c>
      <c r="F604" s="187" t="s">
        <v>677</v>
      </c>
      <c r="G604" s="188" t="s">
        <v>222</v>
      </c>
      <c r="H604" s="189">
        <v>43.140000000000001</v>
      </c>
      <c r="I604" s="190"/>
      <c r="J604" s="191">
        <f>ROUND(I604*H604,2)</f>
        <v>0</v>
      </c>
      <c r="K604" s="187" t="s">
        <v>131</v>
      </c>
      <c r="L604" s="39"/>
      <c r="M604" s="192" t="s">
        <v>1</v>
      </c>
      <c r="N604" s="193" t="s">
        <v>38</v>
      </c>
      <c r="O604" s="77"/>
      <c r="P604" s="194">
        <f>O604*H604</f>
        <v>0</v>
      </c>
      <c r="Q604" s="194">
        <v>0.11046</v>
      </c>
      <c r="R604" s="194">
        <f>Q604*H604</f>
        <v>4.7652444000000003</v>
      </c>
      <c r="S604" s="194">
        <v>0</v>
      </c>
      <c r="T604" s="195">
        <f>S604*H604</f>
        <v>0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196" t="s">
        <v>132</v>
      </c>
      <c r="AT604" s="196" t="s">
        <v>127</v>
      </c>
      <c r="AU604" s="196" t="s">
        <v>83</v>
      </c>
      <c r="AY604" s="19" t="s">
        <v>125</v>
      </c>
      <c r="BE604" s="197">
        <f>IF(N604="základní",J604,0)</f>
        <v>0</v>
      </c>
      <c r="BF604" s="197">
        <f>IF(N604="snížená",J604,0)</f>
        <v>0</v>
      </c>
      <c r="BG604" s="197">
        <f>IF(N604="zákl. přenesená",J604,0)</f>
        <v>0</v>
      </c>
      <c r="BH604" s="197">
        <f>IF(N604="sníž. přenesená",J604,0)</f>
        <v>0</v>
      </c>
      <c r="BI604" s="197">
        <f>IF(N604="nulová",J604,0)</f>
        <v>0</v>
      </c>
      <c r="BJ604" s="19" t="s">
        <v>81</v>
      </c>
      <c r="BK604" s="197">
        <f>ROUND(I604*H604,2)</f>
        <v>0</v>
      </c>
      <c r="BL604" s="19" t="s">
        <v>132</v>
      </c>
      <c r="BM604" s="196" t="s">
        <v>678</v>
      </c>
    </row>
    <row r="605" s="13" customFormat="1">
      <c r="A605" s="13"/>
      <c r="B605" s="198"/>
      <c r="C605" s="13"/>
      <c r="D605" s="199" t="s">
        <v>134</v>
      </c>
      <c r="E605" s="200" t="s">
        <v>1</v>
      </c>
      <c r="F605" s="201" t="s">
        <v>370</v>
      </c>
      <c r="G605" s="13"/>
      <c r="H605" s="200" t="s">
        <v>1</v>
      </c>
      <c r="I605" s="202"/>
      <c r="J605" s="13"/>
      <c r="K605" s="13"/>
      <c r="L605" s="198"/>
      <c r="M605" s="203"/>
      <c r="N605" s="204"/>
      <c r="O605" s="204"/>
      <c r="P605" s="204"/>
      <c r="Q605" s="204"/>
      <c r="R605" s="204"/>
      <c r="S605" s="204"/>
      <c r="T605" s="205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00" t="s">
        <v>134</v>
      </c>
      <c r="AU605" s="200" t="s">
        <v>83</v>
      </c>
      <c r="AV605" s="13" t="s">
        <v>81</v>
      </c>
      <c r="AW605" s="13" t="s">
        <v>30</v>
      </c>
      <c r="AX605" s="13" t="s">
        <v>73</v>
      </c>
      <c r="AY605" s="200" t="s">
        <v>125</v>
      </c>
    </row>
    <row r="606" s="14" customFormat="1">
      <c r="A606" s="14"/>
      <c r="B606" s="206"/>
      <c r="C606" s="14"/>
      <c r="D606" s="199" t="s">
        <v>134</v>
      </c>
      <c r="E606" s="207" t="s">
        <v>1</v>
      </c>
      <c r="F606" s="208" t="s">
        <v>679</v>
      </c>
      <c r="G606" s="14"/>
      <c r="H606" s="209">
        <v>43.140000000000001</v>
      </c>
      <c r="I606" s="210"/>
      <c r="J606" s="14"/>
      <c r="K606" s="14"/>
      <c r="L606" s="206"/>
      <c r="M606" s="211"/>
      <c r="N606" s="212"/>
      <c r="O606" s="212"/>
      <c r="P606" s="212"/>
      <c r="Q606" s="212"/>
      <c r="R606" s="212"/>
      <c r="S606" s="212"/>
      <c r="T606" s="213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07" t="s">
        <v>134</v>
      </c>
      <c r="AU606" s="207" t="s">
        <v>83</v>
      </c>
      <c r="AV606" s="14" t="s">
        <v>83</v>
      </c>
      <c r="AW606" s="14" t="s">
        <v>30</v>
      </c>
      <c r="AX606" s="14" t="s">
        <v>81</v>
      </c>
      <c r="AY606" s="207" t="s">
        <v>125</v>
      </c>
    </row>
    <row r="607" s="2" customFormat="1" ht="32.4" customHeight="1">
      <c r="A607" s="38"/>
      <c r="B607" s="184"/>
      <c r="C607" s="185" t="s">
        <v>680</v>
      </c>
      <c r="D607" s="185" t="s">
        <v>127</v>
      </c>
      <c r="E607" s="186" t="s">
        <v>681</v>
      </c>
      <c r="F607" s="187" t="s">
        <v>682</v>
      </c>
      <c r="G607" s="188" t="s">
        <v>176</v>
      </c>
      <c r="H607" s="189">
        <v>20.597999999999999</v>
      </c>
      <c r="I607" s="190"/>
      <c r="J607" s="191">
        <f>ROUND(I607*H607,2)</f>
        <v>0</v>
      </c>
      <c r="K607" s="187" t="s">
        <v>131</v>
      </c>
      <c r="L607" s="39"/>
      <c r="M607" s="192" t="s">
        <v>1</v>
      </c>
      <c r="N607" s="193" t="s">
        <v>38</v>
      </c>
      <c r="O607" s="77"/>
      <c r="P607" s="194">
        <f>O607*H607</f>
        <v>0</v>
      </c>
      <c r="Q607" s="194">
        <v>0.0065799999999999999</v>
      </c>
      <c r="R607" s="194">
        <f>Q607*H607</f>
        <v>0.13553483999999999</v>
      </c>
      <c r="S607" s="194">
        <v>0</v>
      </c>
      <c r="T607" s="195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196" t="s">
        <v>132</v>
      </c>
      <c r="AT607" s="196" t="s">
        <v>127</v>
      </c>
      <c r="AU607" s="196" t="s">
        <v>83</v>
      </c>
      <c r="AY607" s="19" t="s">
        <v>125</v>
      </c>
      <c r="BE607" s="197">
        <f>IF(N607="základní",J607,0)</f>
        <v>0</v>
      </c>
      <c r="BF607" s="197">
        <f>IF(N607="snížená",J607,0)</f>
        <v>0</v>
      </c>
      <c r="BG607" s="197">
        <f>IF(N607="zákl. přenesená",J607,0)</f>
        <v>0</v>
      </c>
      <c r="BH607" s="197">
        <f>IF(N607="sníž. přenesená",J607,0)</f>
        <v>0</v>
      </c>
      <c r="BI607" s="197">
        <f>IF(N607="nulová",J607,0)</f>
        <v>0</v>
      </c>
      <c r="BJ607" s="19" t="s">
        <v>81</v>
      </c>
      <c r="BK607" s="197">
        <f>ROUND(I607*H607,2)</f>
        <v>0</v>
      </c>
      <c r="BL607" s="19" t="s">
        <v>132</v>
      </c>
      <c r="BM607" s="196" t="s">
        <v>683</v>
      </c>
    </row>
    <row r="608" s="14" customFormat="1">
      <c r="A608" s="14"/>
      <c r="B608" s="206"/>
      <c r="C608" s="14"/>
      <c r="D608" s="199" t="s">
        <v>134</v>
      </c>
      <c r="E608" s="207" t="s">
        <v>1</v>
      </c>
      <c r="F608" s="208" t="s">
        <v>684</v>
      </c>
      <c r="G608" s="14"/>
      <c r="H608" s="209">
        <v>9.9499999999999993</v>
      </c>
      <c r="I608" s="210"/>
      <c r="J608" s="14"/>
      <c r="K608" s="14"/>
      <c r="L608" s="206"/>
      <c r="M608" s="211"/>
      <c r="N608" s="212"/>
      <c r="O608" s="212"/>
      <c r="P608" s="212"/>
      <c r="Q608" s="212"/>
      <c r="R608" s="212"/>
      <c r="S608" s="212"/>
      <c r="T608" s="213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07" t="s">
        <v>134</v>
      </c>
      <c r="AU608" s="207" t="s">
        <v>83</v>
      </c>
      <c r="AV608" s="14" t="s">
        <v>83</v>
      </c>
      <c r="AW608" s="14" t="s">
        <v>30</v>
      </c>
      <c r="AX608" s="14" t="s">
        <v>73</v>
      </c>
      <c r="AY608" s="207" t="s">
        <v>125</v>
      </c>
    </row>
    <row r="609" s="14" customFormat="1">
      <c r="A609" s="14"/>
      <c r="B609" s="206"/>
      <c r="C609" s="14"/>
      <c r="D609" s="199" t="s">
        <v>134</v>
      </c>
      <c r="E609" s="207" t="s">
        <v>1</v>
      </c>
      <c r="F609" s="208" t="s">
        <v>685</v>
      </c>
      <c r="G609" s="14"/>
      <c r="H609" s="209">
        <v>10.648</v>
      </c>
      <c r="I609" s="210"/>
      <c r="J609" s="14"/>
      <c r="K609" s="14"/>
      <c r="L609" s="206"/>
      <c r="M609" s="211"/>
      <c r="N609" s="212"/>
      <c r="O609" s="212"/>
      <c r="P609" s="212"/>
      <c r="Q609" s="212"/>
      <c r="R609" s="212"/>
      <c r="S609" s="212"/>
      <c r="T609" s="213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07" t="s">
        <v>134</v>
      </c>
      <c r="AU609" s="207" t="s">
        <v>83</v>
      </c>
      <c r="AV609" s="14" t="s">
        <v>83</v>
      </c>
      <c r="AW609" s="14" t="s">
        <v>30</v>
      </c>
      <c r="AX609" s="14" t="s">
        <v>73</v>
      </c>
      <c r="AY609" s="207" t="s">
        <v>125</v>
      </c>
    </row>
    <row r="610" s="15" customFormat="1">
      <c r="A610" s="15"/>
      <c r="B610" s="214"/>
      <c r="C610" s="15"/>
      <c r="D610" s="199" t="s">
        <v>134</v>
      </c>
      <c r="E610" s="215" t="s">
        <v>1</v>
      </c>
      <c r="F610" s="216" t="s">
        <v>139</v>
      </c>
      <c r="G610" s="15"/>
      <c r="H610" s="217">
        <v>20.597999999999999</v>
      </c>
      <c r="I610" s="218"/>
      <c r="J610" s="15"/>
      <c r="K610" s="15"/>
      <c r="L610" s="214"/>
      <c r="M610" s="219"/>
      <c r="N610" s="220"/>
      <c r="O610" s="220"/>
      <c r="P610" s="220"/>
      <c r="Q610" s="220"/>
      <c r="R610" s="220"/>
      <c r="S610" s="220"/>
      <c r="T610" s="221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15" t="s">
        <v>134</v>
      </c>
      <c r="AU610" s="215" t="s">
        <v>83</v>
      </c>
      <c r="AV610" s="15" t="s">
        <v>132</v>
      </c>
      <c r="AW610" s="15" t="s">
        <v>30</v>
      </c>
      <c r="AX610" s="15" t="s">
        <v>81</v>
      </c>
      <c r="AY610" s="215" t="s">
        <v>125</v>
      </c>
    </row>
    <row r="611" s="2" customFormat="1" ht="32.4" customHeight="1">
      <c r="A611" s="38"/>
      <c r="B611" s="184"/>
      <c r="C611" s="185" t="s">
        <v>686</v>
      </c>
      <c r="D611" s="185" t="s">
        <v>127</v>
      </c>
      <c r="E611" s="186" t="s">
        <v>687</v>
      </c>
      <c r="F611" s="187" t="s">
        <v>688</v>
      </c>
      <c r="G611" s="188" t="s">
        <v>176</v>
      </c>
      <c r="H611" s="189">
        <v>20.597999999999999</v>
      </c>
      <c r="I611" s="190"/>
      <c r="J611" s="191">
        <f>ROUND(I611*H611,2)</f>
        <v>0</v>
      </c>
      <c r="K611" s="187" t="s">
        <v>131</v>
      </c>
      <c r="L611" s="39"/>
      <c r="M611" s="192" t="s">
        <v>1</v>
      </c>
      <c r="N611" s="193" t="s">
        <v>38</v>
      </c>
      <c r="O611" s="77"/>
      <c r="P611" s="194">
        <f>O611*H611</f>
        <v>0</v>
      </c>
      <c r="Q611" s="194">
        <v>0</v>
      </c>
      <c r="R611" s="194">
        <f>Q611*H611</f>
        <v>0</v>
      </c>
      <c r="S611" s="194">
        <v>0</v>
      </c>
      <c r="T611" s="195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196" t="s">
        <v>132</v>
      </c>
      <c r="AT611" s="196" t="s">
        <v>127</v>
      </c>
      <c r="AU611" s="196" t="s">
        <v>83</v>
      </c>
      <c r="AY611" s="19" t="s">
        <v>125</v>
      </c>
      <c r="BE611" s="197">
        <f>IF(N611="základní",J611,0)</f>
        <v>0</v>
      </c>
      <c r="BF611" s="197">
        <f>IF(N611="snížená",J611,0)</f>
        <v>0</v>
      </c>
      <c r="BG611" s="197">
        <f>IF(N611="zákl. přenesená",J611,0)</f>
        <v>0</v>
      </c>
      <c r="BH611" s="197">
        <f>IF(N611="sníž. přenesená",J611,0)</f>
        <v>0</v>
      </c>
      <c r="BI611" s="197">
        <f>IF(N611="nulová",J611,0)</f>
        <v>0</v>
      </c>
      <c r="BJ611" s="19" t="s">
        <v>81</v>
      </c>
      <c r="BK611" s="197">
        <f>ROUND(I611*H611,2)</f>
        <v>0</v>
      </c>
      <c r="BL611" s="19" t="s">
        <v>132</v>
      </c>
      <c r="BM611" s="196" t="s">
        <v>689</v>
      </c>
    </row>
    <row r="612" s="12" customFormat="1" ht="22.8" customHeight="1">
      <c r="A612" s="12"/>
      <c r="B612" s="171"/>
      <c r="C612" s="12"/>
      <c r="D612" s="172" t="s">
        <v>72</v>
      </c>
      <c r="E612" s="182" t="s">
        <v>160</v>
      </c>
      <c r="F612" s="182" t="s">
        <v>690</v>
      </c>
      <c r="G612" s="12"/>
      <c r="H612" s="12"/>
      <c r="I612" s="174"/>
      <c r="J612" s="183">
        <f>BK612</f>
        <v>0</v>
      </c>
      <c r="K612" s="12"/>
      <c r="L612" s="171"/>
      <c r="M612" s="176"/>
      <c r="N612" s="177"/>
      <c r="O612" s="177"/>
      <c r="P612" s="178">
        <f>SUM(P613:P618)</f>
        <v>0</v>
      </c>
      <c r="Q612" s="177"/>
      <c r="R612" s="178">
        <f>SUM(R613:R618)</f>
        <v>15.662089760000001</v>
      </c>
      <c r="S612" s="177"/>
      <c r="T612" s="179">
        <f>SUM(T613:T618)</f>
        <v>0</v>
      </c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R612" s="172" t="s">
        <v>81</v>
      </c>
      <c r="AT612" s="180" t="s">
        <v>72</v>
      </c>
      <c r="AU612" s="180" t="s">
        <v>81</v>
      </c>
      <c r="AY612" s="172" t="s">
        <v>125</v>
      </c>
      <c r="BK612" s="181">
        <f>SUM(BK613:BK618)</f>
        <v>0</v>
      </c>
    </row>
    <row r="613" s="2" customFormat="1" ht="32.4" customHeight="1">
      <c r="A613" s="38"/>
      <c r="B613" s="184"/>
      <c r="C613" s="185" t="s">
        <v>691</v>
      </c>
      <c r="D613" s="185" t="s">
        <v>127</v>
      </c>
      <c r="E613" s="186" t="s">
        <v>692</v>
      </c>
      <c r="F613" s="187" t="s">
        <v>693</v>
      </c>
      <c r="G613" s="188" t="s">
        <v>176</v>
      </c>
      <c r="H613" s="189">
        <v>22.911999999999999</v>
      </c>
      <c r="I613" s="190"/>
      <c r="J613" s="191">
        <f>ROUND(I613*H613,2)</f>
        <v>0</v>
      </c>
      <c r="K613" s="187" t="s">
        <v>131</v>
      </c>
      <c r="L613" s="39"/>
      <c r="M613" s="192" t="s">
        <v>1</v>
      </c>
      <c r="N613" s="193" t="s">
        <v>38</v>
      </c>
      <c r="O613" s="77"/>
      <c r="P613" s="194">
        <f>O613*H613</f>
        <v>0</v>
      </c>
      <c r="Q613" s="194">
        <v>0.0073499999999999998</v>
      </c>
      <c r="R613" s="194">
        <f>Q613*H613</f>
        <v>0.16840319999999998</v>
      </c>
      <c r="S613" s="194">
        <v>0</v>
      </c>
      <c r="T613" s="195">
        <f>S613*H613</f>
        <v>0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196" t="s">
        <v>132</v>
      </c>
      <c r="AT613" s="196" t="s">
        <v>127</v>
      </c>
      <c r="AU613" s="196" t="s">
        <v>83</v>
      </c>
      <c r="AY613" s="19" t="s">
        <v>125</v>
      </c>
      <c r="BE613" s="197">
        <f>IF(N613="základní",J613,0)</f>
        <v>0</v>
      </c>
      <c r="BF613" s="197">
        <f>IF(N613="snížená",J613,0)</f>
        <v>0</v>
      </c>
      <c r="BG613" s="197">
        <f>IF(N613="zákl. přenesená",J613,0)</f>
        <v>0</v>
      </c>
      <c r="BH613" s="197">
        <f>IF(N613="sníž. přenesená",J613,0)</f>
        <v>0</v>
      </c>
      <c r="BI613" s="197">
        <f>IF(N613="nulová",J613,0)</f>
        <v>0</v>
      </c>
      <c r="BJ613" s="19" t="s">
        <v>81</v>
      </c>
      <c r="BK613" s="197">
        <f>ROUND(I613*H613,2)</f>
        <v>0</v>
      </c>
      <c r="BL613" s="19" t="s">
        <v>132</v>
      </c>
      <c r="BM613" s="196" t="s">
        <v>694</v>
      </c>
    </row>
    <row r="614" s="14" customFormat="1">
      <c r="A614" s="14"/>
      <c r="B614" s="206"/>
      <c r="C614" s="14"/>
      <c r="D614" s="199" t="s">
        <v>134</v>
      </c>
      <c r="E614" s="207" t="s">
        <v>1</v>
      </c>
      <c r="F614" s="208" t="s">
        <v>695</v>
      </c>
      <c r="G614" s="14"/>
      <c r="H614" s="209">
        <v>22.911999999999999</v>
      </c>
      <c r="I614" s="210"/>
      <c r="J614" s="14"/>
      <c r="K614" s="14"/>
      <c r="L614" s="206"/>
      <c r="M614" s="211"/>
      <c r="N614" s="212"/>
      <c r="O614" s="212"/>
      <c r="P614" s="212"/>
      <c r="Q614" s="212"/>
      <c r="R614" s="212"/>
      <c r="S614" s="212"/>
      <c r="T614" s="213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07" t="s">
        <v>134</v>
      </c>
      <c r="AU614" s="207" t="s">
        <v>83</v>
      </c>
      <c r="AV614" s="14" t="s">
        <v>83</v>
      </c>
      <c r="AW614" s="14" t="s">
        <v>30</v>
      </c>
      <c r="AX614" s="14" t="s">
        <v>81</v>
      </c>
      <c r="AY614" s="207" t="s">
        <v>125</v>
      </c>
    </row>
    <row r="615" s="2" customFormat="1" ht="43.2" customHeight="1">
      <c r="A615" s="38"/>
      <c r="B615" s="184"/>
      <c r="C615" s="185" t="s">
        <v>696</v>
      </c>
      <c r="D615" s="185" t="s">
        <v>127</v>
      </c>
      <c r="E615" s="186" t="s">
        <v>697</v>
      </c>
      <c r="F615" s="187" t="s">
        <v>698</v>
      </c>
      <c r="G615" s="188" t="s">
        <v>176</v>
      </c>
      <c r="H615" s="189">
        <v>22.911999999999999</v>
      </c>
      <c r="I615" s="190"/>
      <c r="J615" s="191">
        <f>ROUND(I615*H615,2)</f>
        <v>0</v>
      </c>
      <c r="K615" s="187" t="s">
        <v>131</v>
      </c>
      <c r="L615" s="39"/>
      <c r="M615" s="192" t="s">
        <v>1</v>
      </c>
      <c r="N615" s="193" t="s">
        <v>38</v>
      </c>
      <c r="O615" s="77"/>
      <c r="P615" s="194">
        <f>O615*H615</f>
        <v>0</v>
      </c>
      <c r="Q615" s="194">
        <v>0.018380000000000001</v>
      </c>
      <c r="R615" s="194">
        <f>Q615*H615</f>
        <v>0.42112255999999998</v>
      </c>
      <c r="S615" s="194">
        <v>0</v>
      </c>
      <c r="T615" s="195">
        <f>S615*H615</f>
        <v>0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196" t="s">
        <v>132</v>
      </c>
      <c r="AT615" s="196" t="s">
        <v>127</v>
      </c>
      <c r="AU615" s="196" t="s">
        <v>83</v>
      </c>
      <c r="AY615" s="19" t="s">
        <v>125</v>
      </c>
      <c r="BE615" s="197">
        <f>IF(N615="základní",J615,0)</f>
        <v>0</v>
      </c>
      <c r="BF615" s="197">
        <f>IF(N615="snížená",J615,0)</f>
        <v>0</v>
      </c>
      <c r="BG615" s="197">
        <f>IF(N615="zákl. přenesená",J615,0)</f>
        <v>0</v>
      </c>
      <c r="BH615" s="197">
        <f>IF(N615="sníž. přenesená",J615,0)</f>
        <v>0</v>
      </c>
      <c r="BI615" s="197">
        <f>IF(N615="nulová",J615,0)</f>
        <v>0</v>
      </c>
      <c r="BJ615" s="19" t="s">
        <v>81</v>
      </c>
      <c r="BK615" s="197">
        <f>ROUND(I615*H615,2)</f>
        <v>0</v>
      </c>
      <c r="BL615" s="19" t="s">
        <v>132</v>
      </c>
      <c r="BM615" s="196" t="s">
        <v>699</v>
      </c>
    </row>
    <row r="616" s="14" customFormat="1">
      <c r="A616" s="14"/>
      <c r="B616" s="206"/>
      <c r="C616" s="14"/>
      <c r="D616" s="199" t="s">
        <v>134</v>
      </c>
      <c r="E616" s="207" t="s">
        <v>1</v>
      </c>
      <c r="F616" s="208" t="s">
        <v>695</v>
      </c>
      <c r="G616" s="14"/>
      <c r="H616" s="209">
        <v>22.911999999999999</v>
      </c>
      <c r="I616" s="210"/>
      <c r="J616" s="14"/>
      <c r="K616" s="14"/>
      <c r="L616" s="206"/>
      <c r="M616" s="211"/>
      <c r="N616" s="212"/>
      <c r="O616" s="212"/>
      <c r="P616" s="212"/>
      <c r="Q616" s="212"/>
      <c r="R616" s="212"/>
      <c r="S616" s="212"/>
      <c r="T616" s="213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07" t="s">
        <v>134</v>
      </c>
      <c r="AU616" s="207" t="s">
        <v>83</v>
      </c>
      <c r="AV616" s="14" t="s">
        <v>83</v>
      </c>
      <c r="AW616" s="14" t="s">
        <v>30</v>
      </c>
      <c r="AX616" s="14" t="s">
        <v>81</v>
      </c>
      <c r="AY616" s="207" t="s">
        <v>125</v>
      </c>
    </row>
    <row r="617" s="2" customFormat="1" ht="21.6" customHeight="1">
      <c r="A617" s="38"/>
      <c r="B617" s="184"/>
      <c r="C617" s="185" t="s">
        <v>700</v>
      </c>
      <c r="D617" s="185" t="s">
        <v>127</v>
      </c>
      <c r="E617" s="186" t="s">
        <v>701</v>
      </c>
      <c r="F617" s="187" t="s">
        <v>702</v>
      </c>
      <c r="G617" s="188" t="s">
        <v>176</v>
      </c>
      <c r="H617" s="189">
        <v>54.689999999999998</v>
      </c>
      <c r="I617" s="190"/>
      <c r="J617" s="191">
        <f>ROUND(I617*H617,2)</f>
        <v>0</v>
      </c>
      <c r="K617" s="187" t="s">
        <v>131</v>
      </c>
      <c r="L617" s="39"/>
      <c r="M617" s="192" t="s">
        <v>1</v>
      </c>
      <c r="N617" s="193" t="s">
        <v>38</v>
      </c>
      <c r="O617" s="77"/>
      <c r="P617" s="194">
        <f>O617*H617</f>
        <v>0</v>
      </c>
      <c r="Q617" s="194">
        <v>0.27560000000000001</v>
      </c>
      <c r="R617" s="194">
        <f>Q617*H617</f>
        <v>15.072564</v>
      </c>
      <c r="S617" s="194">
        <v>0</v>
      </c>
      <c r="T617" s="195">
        <f>S617*H617</f>
        <v>0</v>
      </c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R617" s="196" t="s">
        <v>132</v>
      </c>
      <c r="AT617" s="196" t="s">
        <v>127</v>
      </c>
      <c r="AU617" s="196" t="s">
        <v>83</v>
      </c>
      <c r="AY617" s="19" t="s">
        <v>125</v>
      </c>
      <c r="BE617" s="197">
        <f>IF(N617="základní",J617,0)</f>
        <v>0</v>
      </c>
      <c r="BF617" s="197">
        <f>IF(N617="snížená",J617,0)</f>
        <v>0</v>
      </c>
      <c r="BG617" s="197">
        <f>IF(N617="zákl. přenesená",J617,0)</f>
        <v>0</v>
      </c>
      <c r="BH617" s="197">
        <f>IF(N617="sníž. přenesená",J617,0)</f>
        <v>0</v>
      </c>
      <c r="BI617" s="197">
        <f>IF(N617="nulová",J617,0)</f>
        <v>0</v>
      </c>
      <c r="BJ617" s="19" t="s">
        <v>81</v>
      </c>
      <c r="BK617" s="197">
        <f>ROUND(I617*H617,2)</f>
        <v>0</v>
      </c>
      <c r="BL617" s="19" t="s">
        <v>132</v>
      </c>
      <c r="BM617" s="196" t="s">
        <v>703</v>
      </c>
    </row>
    <row r="618" s="14" customFormat="1">
      <c r="A618" s="14"/>
      <c r="B618" s="206"/>
      <c r="C618" s="14"/>
      <c r="D618" s="199" t="s">
        <v>134</v>
      </c>
      <c r="E618" s="207" t="s">
        <v>1</v>
      </c>
      <c r="F618" s="208" t="s">
        <v>704</v>
      </c>
      <c r="G618" s="14"/>
      <c r="H618" s="209">
        <v>54.689999999999998</v>
      </c>
      <c r="I618" s="210"/>
      <c r="J618" s="14"/>
      <c r="K618" s="14"/>
      <c r="L618" s="206"/>
      <c r="M618" s="211"/>
      <c r="N618" s="212"/>
      <c r="O618" s="212"/>
      <c r="P618" s="212"/>
      <c r="Q618" s="212"/>
      <c r="R618" s="212"/>
      <c r="S618" s="212"/>
      <c r="T618" s="213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07" t="s">
        <v>134</v>
      </c>
      <c r="AU618" s="207" t="s">
        <v>83</v>
      </c>
      <c r="AV618" s="14" t="s">
        <v>83</v>
      </c>
      <c r="AW618" s="14" t="s">
        <v>30</v>
      </c>
      <c r="AX618" s="14" t="s">
        <v>81</v>
      </c>
      <c r="AY618" s="207" t="s">
        <v>125</v>
      </c>
    </row>
    <row r="619" s="12" customFormat="1" ht="22.8" customHeight="1">
      <c r="A619" s="12"/>
      <c r="B619" s="171"/>
      <c r="C619" s="12"/>
      <c r="D619" s="172" t="s">
        <v>72</v>
      </c>
      <c r="E619" s="182" t="s">
        <v>180</v>
      </c>
      <c r="F619" s="182" t="s">
        <v>705</v>
      </c>
      <c r="G619" s="12"/>
      <c r="H619" s="12"/>
      <c r="I619" s="174"/>
      <c r="J619" s="183">
        <f>BK619</f>
        <v>0</v>
      </c>
      <c r="K619" s="12"/>
      <c r="L619" s="171"/>
      <c r="M619" s="176"/>
      <c r="N619" s="177"/>
      <c r="O619" s="177"/>
      <c r="P619" s="178">
        <f>SUM(P620:P638)</f>
        <v>0</v>
      </c>
      <c r="Q619" s="177"/>
      <c r="R619" s="178">
        <f>SUM(R620:R638)</f>
        <v>1.05542</v>
      </c>
      <c r="S619" s="177"/>
      <c r="T619" s="179">
        <f>SUM(T620:T638)</f>
        <v>0</v>
      </c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R619" s="172" t="s">
        <v>81</v>
      </c>
      <c r="AT619" s="180" t="s">
        <v>72</v>
      </c>
      <c r="AU619" s="180" t="s">
        <v>81</v>
      </c>
      <c r="AY619" s="172" t="s">
        <v>125</v>
      </c>
      <c r="BK619" s="181">
        <f>SUM(BK620:BK638)</f>
        <v>0</v>
      </c>
    </row>
    <row r="620" s="2" customFormat="1" ht="43.2" customHeight="1">
      <c r="A620" s="38"/>
      <c r="B620" s="184"/>
      <c r="C620" s="185" t="s">
        <v>706</v>
      </c>
      <c r="D620" s="185" t="s">
        <v>127</v>
      </c>
      <c r="E620" s="186" t="s">
        <v>707</v>
      </c>
      <c r="F620" s="187" t="s">
        <v>708</v>
      </c>
      <c r="G620" s="188" t="s">
        <v>176</v>
      </c>
      <c r="H620" s="189">
        <v>1183.126</v>
      </c>
      <c r="I620" s="190"/>
      <c r="J620" s="191">
        <f>ROUND(I620*H620,2)</f>
        <v>0</v>
      </c>
      <c r="K620" s="187" t="s">
        <v>131</v>
      </c>
      <c r="L620" s="39"/>
      <c r="M620" s="192" t="s">
        <v>1</v>
      </c>
      <c r="N620" s="193" t="s">
        <v>38</v>
      </c>
      <c r="O620" s="77"/>
      <c r="P620" s="194">
        <f>O620*H620</f>
        <v>0</v>
      </c>
      <c r="Q620" s="194">
        <v>0</v>
      </c>
      <c r="R620" s="194">
        <f>Q620*H620</f>
        <v>0</v>
      </c>
      <c r="S620" s="194">
        <v>0</v>
      </c>
      <c r="T620" s="195">
        <f>S620*H620</f>
        <v>0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196" t="s">
        <v>132</v>
      </c>
      <c r="AT620" s="196" t="s">
        <v>127</v>
      </c>
      <c r="AU620" s="196" t="s">
        <v>83</v>
      </c>
      <c r="AY620" s="19" t="s">
        <v>125</v>
      </c>
      <c r="BE620" s="197">
        <f>IF(N620="základní",J620,0)</f>
        <v>0</v>
      </c>
      <c r="BF620" s="197">
        <f>IF(N620="snížená",J620,0)</f>
        <v>0</v>
      </c>
      <c r="BG620" s="197">
        <f>IF(N620="zákl. přenesená",J620,0)</f>
        <v>0</v>
      </c>
      <c r="BH620" s="197">
        <f>IF(N620="sníž. přenesená",J620,0)</f>
        <v>0</v>
      </c>
      <c r="BI620" s="197">
        <f>IF(N620="nulová",J620,0)</f>
        <v>0</v>
      </c>
      <c r="BJ620" s="19" t="s">
        <v>81</v>
      </c>
      <c r="BK620" s="197">
        <f>ROUND(I620*H620,2)</f>
        <v>0</v>
      </c>
      <c r="BL620" s="19" t="s">
        <v>132</v>
      </c>
      <c r="BM620" s="196" t="s">
        <v>709</v>
      </c>
    </row>
    <row r="621" s="14" customFormat="1">
      <c r="A621" s="14"/>
      <c r="B621" s="206"/>
      <c r="C621" s="14"/>
      <c r="D621" s="199" t="s">
        <v>134</v>
      </c>
      <c r="E621" s="207" t="s">
        <v>1</v>
      </c>
      <c r="F621" s="208" t="s">
        <v>710</v>
      </c>
      <c r="G621" s="14"/>
      <c r="H621" s="209">
        <v>601.56200000000001</v>
      </c>
      <c r="I621" s="210"/>
      <c r="J621" s="14"/>
      <c r="K621" s="14"/>
      <c r="L621" s="206"/>
      <c r="M621" s="211"/>
      <c r="N621" s="212"/>
      <c r="O621" s="212"/>
      <c r="P621" s="212"/>
      <c r="Q621" s="212"/>
      <c r="R621" s="212"/>
      <c r="S621" s="212"/>
      <c r="T621" s="213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07" t="s">
        <v>134</v>
      </c>
      <c r="AU621" s="207" t="s">
        <v>83</v>
      </c>
      <c r="AV621" s="14" t="s">
        <v>83</v>
      </c>
      <c r="AW621" s="14" t="s">
        <v>30</v>
      </c>
      <c r="AX621" s="14" t="s">
        <v>73</v>
      </c>
      <c r="AY621" s="207" t="s">
        <v>125</v>
      </c>
    </row>
    <row r="622" s="14" customFormat="1">
      <c r="A622" s="14"/>
      <c r="B622" s="206"/>
      <c r="C622" s="14"/>
      <c r="D622" s="199" t="s">
        <v>134</v>
      </c>
      <c r="E622" s="207" t="s">
        <v>1</v>
      </c>
      <c r="F622" s="208" t="s">
        <v>711</v>
      </c>
      <c r="G622" s="14"/>
      <c r="H622" s="209">
        <v>221.58000000000001</v>
      </c>
      <c r="I622" s="210"/>
      <c r="J622" s="14"/>
      <c r="K622" s="14"/>
      <c r="L622" s="206"/>
      <c r="M622" s="211"/>
      <c r="N622" s="212"/>
      <c r="O622" s="212"/>
      <c r="P622" s="212"/>
      <c r="Q622" s="212"/>
      <c r="R622" s="212"/>
      <c r="S622" s="212"/>
      <c r="T622" s="213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07" t="s">
        <v>134</v>
      </c>
      <c r="AU622" s="207" t="s">
        <v>83</v>
      </c>
      <c r="AV622" s="14" t="s">
        <v>83</v>
      </c>
      <c r="AW622" s="14" t="s">
        <v>30</v>
      </c>
      <c r="AX622" s="14" t="s">
        <v>73</v>
      </c>
      <c r="AY622" s="207" t="s">
        <v>125</v>
      </c>
    </row>
    <row r="623" s="14" customFormat="1">
      <c r="A623" s="14"/>
      <c r="B623" s="206"/>
      <c r="C623" s="14"/>
      <c r="D623" s="199" t="s">
        <v>134</v>
      </c>
      <c r="E623" s="207" t="s">
        <v>1</v>
      </c>
      <c r="F623" s="208" t="s">
        <v>712</v>
      </c>
      <c r="G623" s="14"/>
      <c r="H623" s="209">
        <v>359.98399999999998</v>
      </c>
      <c r="I623" s="210"/>
      <c r="J623" s="14"/>
      <c r="K623" s="14"/>
      <c r="L623" s="206"/>
      <c r="M623" s="211"/>
      <c r="N623" s="212"/>
      <c r="O623" s="212"/>
      <c r="P623" s="212"/>
      <c r="Q623" s="212"/>
      <c r="R623" s="212"/>
      <c r="S623" s="212"/>
      <c r="T623" s="213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07" t="s">
        <v>134</v>
      </c>
      <c r="AU623" s="207" t="s">
        <v>83</v>
      </c>
      <c r="AV623" s="14" t="s">
        <v>83</v>
      </c>
      <c r="AW623" s="14" t="s">
        <v>30</v>
      </c>
      <c r="AX623" s="14" t="s">
        <v>73</v>
      </c>
      <c r="AY623" s="207" t="s">
        <v>125</v>
      </c>
    </row>
    <row r="624" s="15" customFormat="1">
      <c r="A624" s="15"/>
      <c r="B624" s="214"/>
      <c r="C624" s="15"/>
      <c r="D624" s="199" t="s">
        <v>134</v>
      </c>
      <c r="E624" s="215" t="s">
        <v>1</v>
      </c>
      <c r="F624" s="216" t="s">
        <v>139</v>
      </c>
      <c r="G624" s="15"/>
      <c r="H624" s="217">
        <v>1183.126</v>
      </c>
      <c r="I624" s="218"/>
      <c r="J624" s="15"/>
      <c r="K624" s="15"/>
      <c r="L624" s="214"/>
      <c r="M624" s="219"/>
      <c r="N624" s="220"/>
      <c r="O624" s="220"/>
      <c r="P624" s="220"/>
      <c r="Q624" s="220"/>
      <c r="R624" s="220"/>
      <c r="S624" s="220"/>
      <c r="T624" s="221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15" t="s">
        <v>134</v>
      </c>
      <c r="AU624" s="215" t="s">
        <v>83</v>
      </c>
      <c r="AV624" s="15" t="s">
        <v>132</v>
      </c>
      <c r="AW624" s="15" t="s">
        <v>30</v>
      </c>
      <c r="AX624" s="15" t="s">
        <v>81</v>
      </c>
      <c r="AY624" s="215" t="s">
        <v>125</v>
      </c>
    </row>
    <row r="625" s="2" customFormat="1" ht="54" customHeight="1">
      <c r="A625" s="38"/>
      <c r="B625" s="184"/>
      <c r="C625" s="185" t="s">
        <v>713</v>
      </c>
      <c r="D625" s="185" t="s">
        <v>127</v>
      </c>
      <c r="E625" s="186" t="s">
        <v>714</v>
      </c>
      <c r="F625" s="187" t="s">
        <v>715</v>
      </c>
      <c r="G625" s="188" t="s">
        <v>176</v>
      </c>
      <c r="H625" s="189">
        <v>35493.779999999999</v>
      </c>
      <c r="I625" s="190"/>
      <c r="J625" s="191">
        <f>ROUND(I625*H625,2)</f>
        <v>0</v>
      </c>
      <c r="K625" s="187" t="s">
        <v>131</v>
      </c>
      <c r="L625" s="39"/>
      <c r="M625" s="192" t="s">
        <v>1</v>
      </c>
      <c r="N625" s="193" t="s">
        <v>38</v>
      </c>
      <c r="O625" s="77"/>
      <c r="P625" s="194">
        <f>O625*H625</f>
        <v>0</v>
      </c>
      <c r="Q625" s="194">
        <v>0</v>
      </c>
      <c r="R625" s="194">
        <f>Q625*H625</f>
        <v>0</v>
      </c>
      <c r="S625" s="194">
        <v>0</v>
      </c>
      <c r="T625" s="195">
        <f>S625*H625</f>
        <v>0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196" t="s">
        <v>132</v>
      </c>
      <c r="AT625" s="196" t="s">
        <v>127</v>
      </c>
      <c r="AU625" s="196" t="s">
        <v>83</v>
      </c>
      <c r="AY625" s="19" t="s">
        <v>125</v>
      </c>
      <c r="BE625" s="197">
        <f>IF(N625="základní",J625,0)</f>
        <v>0</v>
      </c>
      <c r="BF625" s="197">
        <f>IF(N625="snížená",J625,0)</f>
        <v>0</v>
      </c>
      <c r="BG625" s="197">
        <f>IF(N625="zákl. přenesená",J625,0)</f>
        <v>0</v>
      </c>
      <c r="BH625" s="197">
        <f>IF(N625="sníž. přenesená",J625,0)</f>
        <v>0</v>
      </c>
      <c r="BI625" s="197">
        <f>IF(N625="nulová",J625,0)</f>
        <v>0</v>
      </c>
      <c r="BJ625" s="19" t="s">
        <v>81</v>
      </c>
      <c r="BK625" s="197">
        <f>ROUND(I625*H625,2)</f>
        <v>0</v>
      </c>
      <c r="BL625" s="19" t="s">
        <v>132</v>
      </c>
      <c r="BM625" s="196" t="s">
        <v>716</v>
      </c>
    </row>
    <row r="626" s="14" customFormat="1">
      <c r="A626" s="14"/>
      <c r="B626" s="206"/>
      <c r="C626" s="14"/>
      <c r="D626" s="199" t="s">
        <v>134</v>
      </c>
      <c r="E626" s="207" t="s">
        <v>1</v>
      </c>
      <c r="F626" s="208" t="s">
        <v>717</v>
      </c>
      <c r="G626" s="14"/>
      <c r="H626" s="209">
        <v>35493.779999999999</v>
      </c>
      <c r="I626" s="210"/>
      <c r="J626" s="14"/>
      <c r="K626" s="14"/>
      <c r="L626" s="206"/>
      <c r="M626" s="211"/>
      <c r="N626" s="212"/>
      <c r="O626" s="212"/>
      <c r="P626" s="212"/>
      <c r="Q626" s="212"/>
      <c r="R626" s="212"/>
      <c r="S626" s="212"/>
      <c r="T626" s="213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07" t="s">
        <v>134</v>
      </c>
      <c r="AU626" s="207" t="s">
        <v>83</v>
      </c>
      <c r="AV626" s="14" t="s">
        <v>83</v>
      </c>
      <c r="AW626" s="14" t="s">
        <v>30</v>
      </c>
      <c r="AX626" s="14" t="s">
        <v>81</v>
      </c>
      <c r="AY626" s="207" t="s">
        <v>125</v>
      </c>
    </row>
    <row r="627" s="2" customFormat="1" ht="43.2" customHeight="1">
      <c r="A627" s="38"/>
      <c r="B627" s="184"/>
      <c r="C627" s="185" t="s">
        <v>718</v>
      </c>
      <c r="D627" s="185" t="s">
        <v>127</v>
      </c>
      <c r="E627" s="186" t="s">
        <v>719</v>
      </c>
      <c r="F627" s="187" t="s">
        <v>720</v>
      </c>
      <c r="G627" s="188" t="s">
        <v>176</v>
      </c>
      <c r="H627" s="189">
        <v>1183.126</v>
      </c>
      <c r="I627" s="190"/>
      <c r="J627" s="191">
        <f>ROUND(I627*H627,2)</f>
        <v>0</v>
      </c>
      <c r="K627" s="187" t="s">
        <v>131</v>
      </c>
      <c r="L627" s="39"/>
      <c r="M627" s="192" t="s">
        <v>1</v>
      </c>
      <c r="N627" s="193" t="s">
        <v>38</v>
      </c>
      <c r="O627" s="77"/>
      <c r="P627" s="194">
        <f>O627*H627</f>
        <v>0</v>
      </c>
      <c r="Q627" s="194">
        <v>0</v>
      </c>
      <c r="R627" s="194">
        <f>Q627*H627</f>
        <v>0</v>
      </c>
      <c r="S627" s="194">
        <v>0</v>
      </c>
      <c r="T627" s="195">
        <f>S627*H627</f>
        <v>0</v>
      </c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R627" s="196" t="s">
        <v>132</v>
      </c>
      <c r="AT627" s="196" t="s">
        <v>127</v>
      </c>
      <c r="AU627" s="196" t="s">
        <v>83</v>
      </c>
      <c r="AY627" s="19" t="s">
        <v>125</v>
      </c>
      <c r="BE627" s="197">
        <f>IF(N627="základní",J627,0)</f>
        <v>0</v>
      </c>
      <c r="BF627" s="197">
        <f>IF(N627="snížená",J627,0)</f>
        <v>0</v>
      </c>
      <c r="BG627" s="197">
        <f>IF(N627="zákl. přenesená",J627,0)</f>
        <v>0</v>
      </c>
      <c r="BH627" s="197">
        <f>IF(N627="sníž. přenesená",J627,0)</f>
        <v>0</v>
      </c>
      <c r="BI627" s="197">
        <f>IF(N627="nulová",J627,0)</f>
        <v>0</v>
      </c>
      <c r="BJ627" s="19" t="s">
        <v>81</v>
      </c>
      <c r="BK627" s="197">
        <f>ROUND(I627*H627,2)</f>
        <v>0</v>
      </c>
      <c r="BL627" s="19" t="s">
        <v>132</v>
      </c>
      <c r="BM627" s="196" t="s">
        <v>721</v>
      </c>
    </row>
    <row r="628" s="2" customFormat="1" ht="21.6" customHeight="1">
      <c r="A628" s="38"/>
      <c r="B628" s="184"/>
      <c r="C628" s="185" t="s">
        <v>722</v>
      </c>
      <c r="D628" s="185" t="s">
        <v>127</v>
      </c>
      <c r="E628" s="186" t="s">
        <v>723</v>
      </c>
      <c r="F628" s="187" t="s">
        <v>724</v>
      </c>
      <c r="G628" s="188" t="s">
        <v>176</v>
      </c>
      <c r="H628" s="189">
        <v>1183.126</v>
      </c>
      <c r="I628" s="190"/>
      <c r="J628" s="191">
        <f>ROUND(I628*H628,2)</f>
        <v>0</v>
      </c>
      <c r="K628" s="187" t="s">
        <v>131</v>
      </c>
      <c r="L628" s="39"/>
      <c r="M628" s="192" t="s">
        <v>1</v>
      </c>
      <c r="N628" s="193" t="s">
        <v>38</v>
      </c>
      <c r="O628" s="77"/>
      <c r="P628" s="194">
        <f>O628*H628</f>
        <v>0</v>
      </c>
      <c r="Q628" s="194">
        <v>0</v>
      </c>
      <c r="R628" s="194">
        <f>Q628*H628</f>
        <v>0</v>
      </c>
      <c r="S628" s="194">
        <v>0</v>
      </c>
      <c r="T628" s="195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196" t="s">
        <v>132</v>
      </c>
      <c r="AT628" s="196" t="s">
        <v>127</v>
      </c>
      <c r="AU628" s="196" t="s">
        <v>83</v>
      </c>
      <c r="AY628" s="19" t="s">
        <v>125</v>
      </c>
      <c r="BE628" s="197">
        <f>IF(N628="základní",J628,0)</f>
        <v>0</v>
      </c>
      <c r="BF628" s="197">
        <f>IF(N628="snížená",J628,0)</f>
        <v>0</v>
      </c>
      <c r="BG628" s="197">
        <f>IF(N628="zákl. přenesená",J628,0)</f>
        <v>0</v>
      </c>
      <c r="BH628" s="197">
        <f>IF(N628="sníž. přenesená",J628,0)</f>
        <v>0</v>
      </c>
      <c r="BI628" s="197">
        <f>IF(N628="nulová",J628,0)</f>
        <v>0</v>
      </c>
      <c r="BJ628" s="19" t="s">
        <v>81</v>
      </c>
      <c r="BK628" s="197">
        <f>ROUND(I628*H628,2)</f>
        <v>0</v>
      </c>
      <c r="BL628" s="19" t="s">
        <v>132</v>
      </c>
      <c r="BM628" s="196" t="s">
        <v>725</v>
      </c>
    </row>
    <row r="629" s="2" customFormat="1" ht="21.6" customHeight="1">
      <c r="A629" s="38"/>
      <c r="B629" s="184"/>
      <c r="C629" s="185" t="s">
        <v>726</v>
      </c>
      <c r="D629" s="185" t="s">
        <v>127</v>
      </c>
      <c r="E629" s="186" t="s">
        <v>727</v>
      </c>
      <c r="F629" s="187" t="s">
        <v>728</v>
      </c>
      <c r="G629" s="188" t="s">
        <v>176</v>
      </c>
      <c r="H629" s="189">
        <v>35493.779999999999</v>
      </c>
      <c r="I629" s="190"/>
      <c r="J629" s="191">
        <f>ROUND(I629*H629,2)</f>
        <v>0</v>
      </c>
      <c r="K629" s="187" t="s">
        <v>131</v>
      </c>
      <c r="L629" s="39"/>
      <c r="M629" s="192" t="s">
        <v>1</v>
      </c>
      <c r="N629" s="193" t="s">
        <v>38</v>
      </c>
      <c r="O629" s="77"/>
      <c r="P629" s="194">
        <f>O629*H629</f>
        <v>0</v>
      </c>
      <c r="Q629" s="194">
        <v>0</v>
      </c>
      <c r="R629" s="194">
        <f>Q629*H629</f>
        <v>0</v>
      </c>
      <c r="S629" s="194">
        <v>0</v>
      </c>
      <c r="T629" s="195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196" t="s">
        <v>132</v>
      </c>
      <c r="AT629" s="196" t="s">
        <v>127</v>
      </c>
      <c r="AU629" s="196" t="s">
        <v>83</v>
      </c>
      <c r="AY629" s="19" t="s">
        <v>125</v>
      </c>
      <c r="BE629" s="197">
        <f>IF(N629="základní",J629,0)</f>
        <v>0</v>
      </c>
      <c r="BF629" s="197">
        <f>IF(N629="snížená",J629,0)</f>
        <v>0</v>
      </c>
      <c r="BG629" s="197">
        <f>IF(N629="zákl. přenesená",J629,0)</f>
        <v>0</v>
      </c>
      <c r="BH629" s="197">
        <f>IF(N629="sníž. přenesená",J629,0)</f>
        <v>0</v>
      </c>
      <c r="BI629" s="197">
        <f>IF(N629="nulová",J629,0)</f>
        <v>0</v>
      </c>
      <c r="BJ629" s="19" t="s">
        <v>81</v>
      </c>
      <c r="BK629" s="197">
        <f>ROUND(I629*H629,2)</f>
        <v>0</v>
      </c>
      <c r="BL629" s="19" t="s">
        <v>132</v>
      </c>
      <c r="BM629" s="196" t="s">
        <v>729</v>
      </c>
    </row>
    <row r="630" s="14" customFormat="1">
      <c r="A630" s="14"/>
      <c r="B630" s="206"/>
      <c r="C630" s="14"/>
      <c r="D630" s="199" t="s">
        <v>134</v>
      </c>
      <c r="E630" s="207" t="s">
        <v>1</v>
      </c>
      <c r="F630" s="208" t="s">
        <v>717</v>
      </c>
      <c r="G630" s="14"/>
      <c r="H630" s="209">
        <v>35493.779999999999</v>
      </c>
      <c r="I630" s="210"/>
      <c r="J630" s="14"/>
      <c r="K630" s="14"/>
      <c r="L630" s="206"/>
      <c r="M630" s="211"/>
      <c r="N630" s="212"/>
      <c r="O630" s="212"/>
      <c r="P630" s="212"/>
      <c r="Q630" s="212"/>
      <c r="R630" s="212"/>
      <c r="S630" s="212"/>
      <c r="T630" s="213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07" t="s">
        <v>134</v>
      </c>
      <c r="AU630" s="207" t="s">
        <v>83</v>
      </c>
      <c r="AV630" s="14" t="s">
        <v>83</v>
      </c>
      <c r="AW630" s="14" t="s">
        <v>30</v>
      </c>
      <c r="AX630" s="14" t="s">
        <v>81</v>
      </c>
      <c r="AY630" s="207" t="s">
        <v>125</v>
      </c>
    </row>
    <row r="631" s="2" customFormat="1" ht="21.6" customHeight="1">
      <c r="A631" s="38"/>
      <c r="B631" s="184"/>
      <c r="C631" s="185" t="s">
        <v>730</v>
      </c>
      <c r="D631" s="185" t="s">
        <v>127</v>
      </c>
      <c r="E631" s="186" t="s">
        <v>731</v>
      </c>
      <c r="F631" s="187" t="s">
        <v>732</v>
      </c>
      <c r="G631" s="188" t="s">
        <v>176</v>
      </c>
      <c r="H631" s="189">
        <v>1183.126</v>
      </c>
      <c r="I631" s="190"/>
      <c r="J631" s="191">
        <f>ROUND(I631*H631,2)</f>
        <v>0</v>
      </c>
      <c r="K631" s="187" t="s">
        <v>131</v>
      </c>
      <c r="L631" s="39"/>
      <c r="M631" s="192" t="s">
        <v>1</v>
      </c>
      <c r="N631" s="193" t="s">
        <v>38</v>
      </c>
      <c r="O631" s="77"/>
      <c r="P631" s="194">
        <f>O631*H631</f>
        <v>0</v>
      </c>
      <c r="Q631" s="194">
        <v>0</v>
      </c>
      <c r="R631" s="194">
        <f>Q631*H631</f>
        <v>0</v>
      </c>
      <c r="S631" s="194">
        <v>0</v>
      </c>
      <c r="T631" s="195">
        <f>S631*H631</f>
        <v>0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196" t="s">
        <v>132</v>
      </c>
      <c r="AT631" s="196" t="s">
        <v>127</v>
      </c>
      <c r="AU631" s="196" t="s">
        <v>83</v>
      </c>
      <c r="AY631" s="19" t="s">
        <v>125</v>
      </c>
      <c r="BE631" s="197">
        <f>IF(N631="základní",J631,0)</f>
        <v>0</v>
      </c>
      <c r="BF631" s="197">
        <f>IF(N631="snížená",J631,0)</f>
        <v>0</v>
      </c>
      <c r="BG631" s="197">
        <f>IF(N631="zákl. přenesená",J631,0)</f>
        <v>0</v>
      </c>
      <c r="BH631" s="197">
        <f>IF(N631="sníž. přenesená",J631,0)</f>
        <v>0</v>
      </c>
      <c r="BI631" s="197">
        <f>IF(N631="nulová",J631,0)</f>
        <v>0</v>
      </c>
      <c r="BJ631" s="19" t="s">
        <v>81</v>
      </c>
      <c r="BK631" s="197">
        <f>ROUND(I631*H631,2)</f>
        <v>0</v>
      </c>
      <c r="BL631" s="19" t="s">
        <v>132</v>
      </c>
      <c r="BM631" s="196" t="s">
        <v>733</v>
      </c>
    </row>
    <row r="632" s="2" customFormat="1" ht="32.4" customHeight="1">
      <c r="A632" s="38"/>
      <c r="B632" s="184"/>
      <c r="C632" s="185" t="s">
        <v>734</v>
      </c>
      <c r="D632" s="185" t="s">
        <v>127</v>
      </c>
      <c r="E632" s="186" t="s">
        <v>735</v>
      </c>
      <c r="F632" s="187" t="s">
        <v>736</v>
      </c>
      <c r="G632" s="188" t="s">
        <v>222</v>
      </c>
      <c r="H632" s="189">
        <v>198</v>
      </c>
      <c r="I632" s="190"/>
      <c r="J632" s="191">
        <f>ROUND(I632*H632,2)</f>
        <v>0</v>
      </c>
      <c r="K632" s="187" t="s">
        <v>131</v>
      </c>
      <c r="L632" s="39"/>
      <c r="M632" s="192" t="s">
        <v>1</v>
      </c>
      <c r="N632" s="193" t="s">
        <v>38</v>
      </c>
      <c r="O632" s="77"/>
      <c r="P632" s="194">
        <f>O632*H632</f>
        <v>0</v>
      </c>
      <c r="Q632" s="194">
        <v>0.0013699999999999999</v>
      </c>
      <c r="R632" s="194">
        <f>Q632*H632</f>
        <v>0.27126</v>
      </c>
      <c r="S632" s="194">
        <v>0</v>
      </c>
      <c r="T632" s="195">
        <f>S632*H632</f>
        <v>0</v>
      </c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R632" s="196" t="s">
        <v>132</v>
      </c>
      <c r="AT632" s="196" t="s">
        <v>127</v>
      </c>
      <c r="AU632" s="196" t="s">
        <v>83</v>
      </c>
      <c r="AY632" s="19" t="s">
        <v>125</v>
      </c>
      <c r="BE632" s="197">
        <f>IF(N632="základní",J632,0)</f>
        <v>0</v>
      </c>
      <c r="BF632" s="197">
        <f>IF(N632="snížená",J632,0)</f>
        <v>0</v>
      </c>
      <c r="BG632" s="197">
        <f>IF(N632="zákl. přenesená",J632,0)</f>
        <v>0</v>
      </c>
      <c r="BH632" s="197">
        <f>IF(N632="sníž. přenesená",J632,0)</f>
        <v>0</v>
      </c>
      <c r="BI632" s="197">
        <f>IF(N632="nulová",J632,0)</f>
        <v>0</v>
      </c>
      <c r="BJ632" s="19" t="s">
        <v>81</v>
      </c>
      <c r="BK632" s="197">
        <f>ROUND(I632*H632,2)</f>
        <v>0</v>
      </c>
      <c r="BL632" s="19" t="s">
        <v>132</v>
      </c>
      <c r="BM632" s="196" t="s">
        <v>737</v>
      </c>
    </row>
    <row r="633" s="14" customFormat="1">
      <c r="A633" s="14"/>
      <c r="B633" s="206"/>
      <c r="C633" s="14"/>
      <c r="D633" s="199" t="s">
        <v>134</v>
      </c>
      <c r="E633" s="207" t="s">
        <v>1</v>
      </c>
      <c r="F633" s="208" t="s">
        <v>738</v>
      </c>
      <c r="G633" s="14"/>
      <c r="H633" s="209">
        <v>198</v>
      </c>
      <c r="I633" s="210"/>
      <c r="J633" s="14"/>
      <c r="K633" s="14"/>
      <c r="L633" s="206"/>
      <c r="M633" s="211"/>
      <c r="N633" s="212"/>
      <c r="O633" s="212"/>
      <c r="P633" s="212"/>
      <c r="Q633" s="212"/>
      <c r="R633" s="212"/>
      <c r="S633" s="212"/>
      <c r="T633" s="213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07" t="s">
        <v>134</v>
      </c>
      <c r="AU633" s="207" t="s">
        <v>83</v>
      </c>
      <c r="AV633" s="14" t="s">
        <v>83</v>
      </c>
      <c r="AW633" s="14" t="s">
        <v>30</v>
      </c>
      <c r="AX633" s="14" t="s">
        <v>81</v>
      </c>
      <c r="AY633" s="207" t="s">
        <v>125</v>
      </c>
    </row>
    <row r="634" s="2" customFormat="1" ht="54" customHeight="1">
      <c r="A634" s="38"/>
      <c r="B634" s="184"/>
      <c r="C634" s="185" t="s">
        <v>739</v>
      </c>
      <c r="D634" s="185" t="s">
        <v>127</v>
      </c>
      <c r="E634" s="186" t="s">
        <v>740</v>
      </c>
      <c r="F634" s="187" t="s">
        <v>741</v>
      </c>
      <c r="G634" s="188" t="s">
        <v>222</v>
      </c>
      <c r="H634" s="189">
        <v>338</v>
      </c>
      <c r="I634" s="190"/>
      <c r="J634" s="191">
        <f>ROUND(I634*H634,2)</f>
        <v>0</v>
      </c>
      <c r="K634" s="187" t="s">
        <v>131</v>
      </c>
      <c r="L634" s="39"/>
      <c r="M634" s="192" t="s">
        <v>1</v>
      </c>
      <c r="N634" s="193" t="s">
        <v>38</v>
      </c>
      <c r="O634" s="77"/>
      <c r="P634" s="194">
        <f>O634*H634</f>
        <v>0</v>
      </c>
      <c r="Q634" s="194">
        <v>0.00232</v>
      </c>
      <c r="R634" s="194">
        <f>Q634*H634</f>
        <v>0.78415999999999997</v>
      </c>
      <c r="S634" s="194">
        <v>0</v>
      </c>
      <c r="T634" s="195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196" t="s">
        <v>132</v>
      </c>
      <c r="AT634" s="196" t="s">
        <v>127</v>
      </c>
      <c r="AU634" s="196" t="s">
        <v>83</v>
      </c>
      <c r="AY634" s="19" t="s">
        <v>125</v>
      </c>
      <c r="BE634" s="197">
        <f>IF(N634="základní",J634,0)</f>
        <v>0</v>
      </c>
      <c r="BF634" s="197">
        <f>IF(N634="snížená",J634,0)</f>
        <v>0</v>
      </c>
      <c r="BG634" s="197">
        <f>IF(N634="zákl. přenesená",J634,0)</f>
        <v>0</v>
      </c>
      <c r="BH634" s="197">
        <f>IF(N634="sníž. přenesená",J634,0)</f>
        <v>0</v>
      </c>
      <c r="BI634" s="197">
        <f>IF(N634="nulová",J634,0)</f>
        <v>0</v>
      </c>
      <c r="BJ634" s="19" t="s">
        <v>81</v>
      </c>
      <c r="BK634" s="197">
        <f>ROUND(I634*H634,2)</f>
        <v>0</v>
      </c>
      <c r="BL634" s="19" t="s">
        <v>132</v>
      </c>
      <c r="BM634" s="196" t="s">
        <v>742</v>
      </c>
    </row>
    <row r="635" s="14" customFormat="1">
      <c r="A635" s="14"/>
      <c r="B635" s="206"/>
      <c r="C635" s="14"/>
      <c r="D635" s="199" t="s">
        <v>134</v>
      </c>
      <c r="E635" s="207" t="s">
        <v>1</v>
      </c>
      <c r="F635" s="208" t="s">
        <v>743</v>
      </c>
      <c r="G635" s="14"/>
      <c r="H635" s="209">
        <v>68</v>
      </c>
      <c r="I635" s="210"/>
      <c r="J635" s="14"/>
      <c r="K635" s="14"/>
      <c r="L635" s="206"/>
      <c r="M635" s="211"/>
      <c r="N635" s="212"/>
      <c r="O635" s="212"/>
      <c r="P635" s="212"/>
      <c r="Q635" s="212"/>
      <c r="R635" s="212"/>
      <c r="S635" s="212"/>
      <c r="T635" s="213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07" t="s">
        <v>134</v>
      </c>
      <c r="AU635" s="207" t="s">
        <v>83</v>
      </c>
      <c r="AV635" s="14" t="s">
        <v>83</v>
      </c>
      <c r="AW635" s="14" t="s">
        <v>30</v>
      </c>
      <c r="AX635" s="14" t="s">
        <v>73</v>
      </c>
      <c r="AY635" s="207" t="s">
        <v>125</v>
      </c>
    </row>
    <row r="636" s="14" customFormat="1">
      <c r="A636" s="14"/>
      <c r="B636" s="206"/>
      <c r="C636" s="14"/>
      <c r="D636" s="199" t="s">
        <v>134</v>
      </c>
      <c r="E636" s="207" t="s">
        <v>1</v>
      </c>
      <c r="F636" s="208" t="s">
        <v>744</v>
      </c>
      <c r="G636" s="14"/>
      <c r="H636" s="209">
        <v>270</v>
      </c>
      <c r="I636" s="210"/>
      <c r="J636" s="14"/>
      <c r="K636" s="14"/>
      <c r="L636" s="206"/>
      <c r="M636" s="211"/>
      <c r="N636" s="212"/>
      <c r="O636" s="212"/>
      <c r="P636" s="212"/>
      <c r="Q636" s="212"/>
      <c r="R636" s="212"/>
      <c r="S636" s="212"/>
      <c r="T636" s="213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07" t="s">
        <v>134</v>
      </c>
      <c r="AU636" s="207" t="s">
        <v>83</v>
      </c>
      <c r="AV636" s="14" t="s">
        <v>83</v>
      </c>
      <c r="AW636" s="14" t="s">
        <v>30</v>
      </c>
      <c r="AX636" s="14" t="s">
        <v>73</v>
      </c>
      <c r="AY636" s="207" t="s">
        <v>125</v>
      </c>
    </row>
    <row r="637" s="15" customFormat="1">
      <c r="A637" s="15"/>
      <c r="B637" s="214"/>
      <c r="C637" s="15"/>
      <c r="D637" s="199" t="s">
        <v>134</v>
      </c>
      <c r="E637" s="215" t="s">
        <v>1</v>
      </c>
      <c r="F637" s="216" t="s">
        <v>139</v>
      </c>
      <c r="G637" s="15"/>
      <c r="H637" s="217">
        <v>338</v>
      </c>
      <c r="I637" s="218"/>
      <c r="J637" s="15"/>
      <c r="K637" s="15"/>
      <c r="L637" s="214"/>
      <c r="M637" s="219"/>
      <c r="N637" s="220"/>
      <c r="O637" s="220"/>
      <c r="P637" s="220"/>
      <c r="Q637" s="220"/>
      <c r="R637" s="220"/>
      <c r="S637" s="220"/>
      <c r="T637" s="221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T637" s="215" t="s">
        <v>134</v>
      </c>
      <c r="AU637" s="215" t="s">
        <v>83</v>
      </c>
      <c r="AV637" s="15" t="s">
        <v>132</v>
      </c>
      <c r="AW637" s="15" t="s">
        <v>30</v>
      </c>
      <c r="AX637" s="15" t="s">
        <v>81</v>
      </c>
      <c r="AY637" s="215" t="s">
        <v>125</v>
      </c>
    </row>
    <row r="638" s="2" customFormat="1" ht="21.6" customHeight="1">
      <c r="A638" s="38"/>
      <c r="B638" s="184"/>
      <c r="C638" s="185" t="s">
        <v>745</v>
      </c>
      <c r="D638" s="185" t="s">
        <v>127</v>
      </c>
      <c r="E638" s="186" t="s">
        <v>746</v>
      </c>
      <c r="F638" s="187" t="s">
        <v>747</v>
      </c>
      <c r="G638" s="188" t="s">
        <v>183</v>
      </c>
      <c r="H638" s="189">
        <v>11</v>
      </c>
      <c r="I638" s="190"/>
      <c r="J638" s="191">
        <f>ROUND(I638*H638,2)</f>
        <v>0</v>
      </c>
      <c r="K638" s="187" t="s">
        <v>1</v>
      </c>
      <c r="L638" s="39"/>
      <c r="M638" s="192" t="s">
        <v>1</v>
      </c>
      <c r="N638" s="193" t="s">
        <v>38</v>
      </c>
      <c r="O638" s="77"/>
      <c r="P638" s="194">
        <f>O638*H638</f>
        <v>0</v>
      </c>
      <c r="Q638" s="194">
        <v>0</v>
      </c>
      <c r="R638" s="194">
        <f>Q638*H638</f>
        <v>0</v>
      </c>
      <c r="S638" s="194">
        <v>0</v>
      </c>
      <c r="T638" s="195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196" t="s">
        <v>132</v>
      </c>
      <c r="AT638" s="196" t="s">
        <v>127</v>
      </c>
      <c r="AU638" s="196" t="s">
        <v>83</v>
      </c>
      <c r="AY638" s="19" t="s">
        <v>125</v>
      </c>
      <c r="BE638" s="197">
        <f>IF(N638="základní",J638,0)</f>
        <v>0</v>
      </c>
      <c r="BF638" s="197">
        <f>IF(N638="snížená",J638,0)</f>
        <v>0</v>
      </c>
      <c r="BG638" s="197">
        <f>IF(N638="zákl. přenesená",J638,0)</f>
        <v>0</v>
      </c>
      <c r="BH638" s="197">
        <f>IF(N638="sníž. přenesená",J638,0)</f>
        <v>0</v>
      </c>
      <c r="BI638" s="197">
        <f>IF(N638="nulová",J638,0)</f>
        <v>0</v>
      </c>
      <c r="BJ638" s="19" t="s">
        <v>81</v>
      </c>
      <c r="BK638" s="197">
        <f>ROUND(I638*H638,2)</f>
        <v>0</v>
      </c>
      <c r="BL638" s="19" t="s">
        <v>132</v>
      </c>
      <c r="BM638" s="196" t="s">
        <v>748</v>
      </c>
    </row>
    <row r="639" s="12" customFormat="1" ht="22.8" customHeight="1">
      <c r="A639" s="12"/>
      <c r="B639" s="171"/>
      <c r="C639" s="12"/>
      <c r="D639" s="172" t="s">
        <v>72</v>
      </c>
      <c r="E639" s="182" t="s">
        <v>749</v>
      </c>
      <c r="F639" s="182" t="s">
        <v>750</v>
      </c>
      <c r="G639" s="12"/>
      <c r="H639" s="12"/>
      <c r="I639" s="174"/>
      <c r="J639" s="183">
        <f>BK639</f>
        <v>0</v>
      </c>
      <c r="K639" s="12"/>
      <c r="L639" s="171"/>
      <c r="M639" s="176"/>
      <c r="N639" s="177"/>
      <c r="O639" s="177"/>
      <c r="P639" s="178">
        <f>SUM(P640:P654)</f>
        <v>0</v>
      </c>
      <c r="Q639" s="177"/>
      <c r="R639" s="178">
        <f>SUM(R640:R654)</f>
        <v>0</v>
      </c>
      <c r="S639" s="177"/>
      <c r="T639" s="179">
        <f>SUM(T640:T654)</f>
        <v>0</v>
      </c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R639" s="172" t="s">
        <v>81</v>
      </c>
      <c r="AT639" s="180" t="s">
        <v>72</v>
      </c>
      <c r="AU639" s="180" t="s">
        <v>81</v>
      </c>
      <c r="AY639" s="172" t="s">
        <v>125</v>
      </c>
      <c r="BK639" s="181">
        <f>SUM(BK640:BK654)</f>
        <v>0</v>
      </c>
    </row>
    <row r="640" s="2" customFormat="1" ht="32.4" customHeight="1">
      <c r="A640" s="38"/>
      <c r="B640" s="184"/>
      <c r="C640" s="185" t="s">
        <v>751</v>
      </c>
      <c r="D640" s="185" t="s">
        <v>127</v>
      </c>
      <c r="E640" s="186" t="s">
        <v>752</v>
      </c>
      <c r="F640" s="187" t="s">
        <v>753</v>
      </c>
      <c r="G640" s="188" t="s">
        <v>183</v>
      </c>
      <c r="H640" s="189">
        <v>1</v>
      </c>
      <c r="I640" s="190"/>
      <c r="J640" s="191">
        <f>ROUND(I640*H640,2)</f>
        <v>0</v>
      </c>
      <c r="K640" s="187" t="s">
        <v>1</v>
      </c>
      <c r="L640" s="39"/>
      <c r="M640" s="192" t="s">
        <v>1</v>
      </c>
      <c r="N640" s="193" t="s">
        <v>38</v>
      </c>
      <c r="O640" s="77"/>
      <c r="P640" s="194">
        <f>O640*H640</f>
        <v>0</v>
      </c>
      <c r="Q640" s="194">
        <v>0</v>
      </c>
      <c r="R640" s="194">
        <f>Q640*H640</f>
        <v>0</v>
      </c>
      <c r="S640" s="194">
        <v>0</v>
      </c>
      <c r="T640" s="195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196" t="s">
        <v>132</v>
      </c>
      <c r="AT640" s="196" t="s">
        <v>127</v>
      </c>
      <c r="AU640" s="196" t="s">
        <v>83</v>
      </c>
      <c r="AY640" s="19" t="s">
        <v>125</v>
      </c>
      <c r="BE640" s="197">
        <f>IF(N640="základní",J640,0)</f>
        <v>0</v>
      </c>
      <c r="BF640" s="197">
        <f>IF(N640="snížená",J640,0)</f>
        <v>0</v>
      </c>
      <c r="BG640" s="197">
        <f>IF(N640="zákl. přenesená",J640,0)</f>
        <v>0</v>
      </c>
      <c r="BH640" s="197">
        <f>IF(N640="sníž. přenesená",J640,0)</f>
        <v>0</v>
      </c>
      <c r="BI640" s="197">
        <f>IF(N640="nulová",J640,0)</f>
        <v>0</v>
      </c>
      <c r="BJ640" s="19" t="s">
        <v>81</v>
      </c>
      <c r="BK640" s="197">
        <f>ROUND(I640*H640,2)</f>
        <v>0</v>
      </c>
      <c r="BL640" s="19" t="s">
        <v>132</v>
      </c>
      <c r="BM640" s="196" t="s">
        <v>754</v>
      </c>
    </row>
    <row r="641" s="2" customFormat="1" ht="32.4" customHeight="1">
      <c r="A641" s="38"/>
      <c r="B641" s="184"/>
      <c r="C641" s="185" t="s">
        <v>755</v>
      </c>
      <c r="D641" s="185" t="s">
        <v>127</v>
      </c>
      <c r="E641" s="186" t="s">
        <v>756</v>
      </c>
      <c r="F641" s="187" t="s">
        <v>757</v>
      </c>
      <c r="G641" s="188" t="s">
        <v>183</v>
      </c>
      <c r="H641" s="189">
        <v>1</v>
      </c>
      <c r="I641" s="190"/>
      <c r="J641" s="191">
        <f>ROUND(I641*H641,2)</f>
        <v>0</v>
      </c>
      <c r="K641" s="187" t="s">
        <v>1</v>
      </c>
      <c r="L641" s="39"/>
      <c r="M641" s="192" t="s">
        <v>1</v>
      </c>
      <c r="N641" s="193" t="s">
        <v>38</v>
      </c>
      <c r="O641" s="77"/>
      <c r="P641" s="194">
        <f>O641*H641</f>
        <v>0</v>
      </c>
      <c r="Q641" s="194">
        <v>0</v>
      </c>
      <c r="R641" s="194">
        <f>Q641*H641</f>
        <v>0</v>
      </c>
      <c r="S641" s="194">
        <v>0</v>
      </c>
      <c r="T641" s="195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196" t="s">
        <v>132</v>
      </c>
      <c r="AT641" s="196" t="s">
        <v>127</v>
      </c>
      <c r="AU641" s="196" t="s">
        <v>83</v>
      </c>
      <c r="AY641" s="19" t="s">
        <v>125</v>
      </c>
      <c r="BE641" s="197">
        <f>IF(N641="základní",J641,0)</f>
        <v>0</v>
      </c>
      <c r="BF641" s="197">
        <f>IF(N641="snížená",J641,0)</f>
        <v>0</v>
      </c>
      <c r="BG641" s="197">
        <f>IF(N641="zákl. přenesená",J641,0)</f>
        <v>0</v>
      </c>
      <c r="BH641" s="197">
        <f>IF(N641="sníž. přenesená",J641,0)</f>
        <v>0</v>
      </c>
      <c r="BI641" s="197">
        <f>IF(N641="nulová",J641,0)</f>
        <v>0</v>
      </c>
      <c r="BJ641" s="19" t="s">
        <v>81</v>
      </c>
      <c r="BK641" s="197">
        <f>ROUND(I641*H641,2)</f>
        <v>0</v>
      </c>
      <c r="BL641" s="19" t="s">
        <v>132</v>
      </c>
      <c r="BM641" s="196" t="s">
        <v>758</v>
      </c>
    </row>
    <row r="642" s="2" customFormat="1" ht="14.4" customHeight="1">
      <c r="A642" s="38"/>
      <c r="B642" s="184"/>
      <c r="C642" s="185" t="s">
        <v>759</v>
      </c>
      <c r="D642" s="185" t="s">
        <v>127</v>
      </c>
      <c r="E642" s="186" t="s">
        <v>760</v>
      </c>
      <c r="F642" s="187" t="s">
        <v>761</v>
      </c>
      <c r="G642" s="188" t="s">
        <v>183</v>
      </c>
      <c r="H642" s="189">
        <v>1</v>
      </c>
      <c r="I642" s="190"/>
      <c r="J642" s="191">
        <f>ROUND(I642*H642,2)</f>
        <v>0</v>
      </c>
      <c r="K642" s="187" t="s">
        <v>1</v>
      </c>
      <c r="L642" s="39"/>
      <c r="M642" s="192" t="s">
        <v>1</v>
      </c>
      <c r="N642" s="193" t="s">
        <v>38</v>
      </c>
      <c r="O642" s="77"/>
      <c r="P642" s="194">
        <f>O642*H642</f>
        <v>0</v>
      </c>
      <c r="Q642" s="194">
        <v>0</v>
      </c>
      <c r="R642" s="194">
        <f>Q642*H642</f>
        <v>0</v>
      </c>
      <c r="S642" s="194">
        <v>0</v>
      </c>
      <c r="T642" s="195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196" t="s">
        <v>132</v>
      </c>
      <c r="AT642" s="196" t="s">
        <v>127</v>
      </c>
      <c r="AU642" s="196" t="s">
        <v>83</v>
      </c>
      <c r="AY642" s="19" t="s">
        <v>125</v>
      </c>
      <c r="BE642" s="197">
        <f>IF(N642="základní",J642,0)</f>
        <v>0</v>
      </c>
      <c r="BF642" s="197">
        <f>IF(N642="snížená",J642,0)</f>
        <v>0</v>
      </c>
      <c r="BG642" s="197">
        <f>IF(N642="zákl. přenesená",J642,0)</f>
        <v>0</v>
      </c>
      <c r="BH642" s="197">
        <f>IF(N642="sníž. přenesená",J642,0)</f>
        <v>0</v>
      </c>
      <c r="BI642" s="197">
        <f>IF(N642="nulová",J642,0)</f>
        <v>0</v>
      </c>
      <c r="BJ642" s="19" t="s">
        <v>81</v>
      </c>
      <c r="BK642" s="197">
        <f>ROUND(I642*H642,2)</f>
        <v>0</v>
      </c>
      <c r="BL642" s="19" t="s">
        <v>132</v>
      </c>
      <c r="BM642" s="196" t="s">
        <v>762</v>
      </c>
    </row>
    <row r="643" s="2" customFormat="1" ht="21.6" customHeight="1">
      <c r="A643" s="38"/>
      <c r="B643" s="184"/>
      <c r="C643" s="185" t="s">
        <v>763</v>
      </c>
      <c r="D643" s="185" t="s">
        <v>127</v>
      </c>
      <c r="E643" s="186" t="s">
        <v>764</v>
      </c>
      <c r="F643" s="187" t="s">
        <v>765</v>
      </c>
      <c r="G643" s="188" t="s">
        <v>183</v>
      </c>
      <c r="H643" s="189">
        <v>1</v>
      </c>
      <c r="I643" s="190"/>
      <c r="J643" s="191">
        <f>ROUND(I643*H643,2)</f>
        <v>0</v>
      </c>
      <c r="K643" s="187" t="s">
        <v>1</v>
      </c>
      <c r="L643" s="39"/>
      <c r="M643" s="192" t="s">
        <v>1</v>
      </c>
      <c r="N643" s="193" t="s">
        <v>38</v>
      </c>
      <c r="O643" s="77"/>
      <c r="P643" s="194">
        <f>O643*H643</f>
        <v>0</v>
      </c>
      <c r="Q643" s="194">
        <v>0</v>
      </c>
      <c r="R643" s="194">
        <f>Q643*H643</f>
        <v>0</v>
      </c>
      <c r="S643" s="194">
        <v>0</v>
      </c>
      <c r="T643" s="195">
        <f>S643*H643</f>
        <v>0</v>
      </c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R643" s="196" t="s">
        <v>132</v>
      </c>
      <c r="AT643" s="196" t="s">
        <v>127</v>
      </c>
      <c r="AU643" s="196" t="s">
        <v>83</v>
      </c>
      <c r="AY643" s="19" t="s">
        <v>125</v>
      </c>
      <c r="BE643" s="197">
        <f>IF(N643="základní",J643,0)</f>
        <v>0</v>
      </c>
      <c r="BF643" s="197">
        <f>IF(N643="snížená",J643,0)</f>
        <v>0</v>
      </c>
      <c r="BG643" s="197">
        <f>IF(N643="zákl. přenesená",J643,0)</f>
        <v>0</v>
      </c>
      <c r="BH643" s="197">
        <f>IF(N643="sníž. přenesená",J643,0)</f>
        <v>0</v>
      </c>
      <c r="BI643" s="197">
        <f>IF(N643="nulová",J643,0)</f>
        <v>0</v>
      </c>
      <c r="BJ643" s="19" t="s">
        <v>81</v>
      </c>
      <c r="BK643" s="197">
        <f>ROUND(I643*H643,2)</f>
        <v>0</v>
      </c>
      <c r="BL643" s="19" t="s">
        <v>132</v>
      </c>
      <c r="BM643" s="196" t="s">
        <v>766</v>
      </c>
    </row>
    <row r="644" s="2" customFormat="1" ht="21.6" customHeight="1">
      <c r="A644" s="38"/>
      <c r="B644" s="184"/>
      <c r="C644" s="185" t="s">
        <v>767</v>
      </c>
      <c r="D644" s="185" t="s">
        <v>127</v>
      </c>
      <c r="E644" s="186" t="s">
        <v>768</v>
      </c>
      <c r="F644" s="187" t="s">
        <v>769</v>
      </c>
      <c r="G644" s="188" t="s">
        <v>183</v>
      </c>
      <c r="H644" s="189">
        <v>12</v>
      </c>
      <c r="I644" s="190"/>
      <c r="J644" s="191">
        <f>ROUND(I644*H644,2)</f>
        <v>0</v>
      </c>
      <c r="K644" s="187" t="s">
        <v>1</v>
      </c>
      <c r="L644" s="39"/>
      <c r="M644" s="192" t="s">
        <v>1</v>
      </c>
      <c r="N644" s="193" t="s">
        <v>38</v>
      </c>
      <c r="O644" s="77"/>
      <c r="P644" s="194">
        <f>O644*H644</f>
        <v>0</v>
      </c>
      <c r="Q644" s="194">
        <v>0</v>
      </c>
      <c r="R644" s="194">
        <f>Q644*H644</f>
        <v>0</v>
      </c>
      <c r="S644" s="194">
        <v>0</v>
      </c>
      <c r="T644" s="195">
        <f>S644*H644</f>
        <v>0</v>
      </c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R644" s="196" t="s">
        <v>132</v>
      </c>
      <c r="AT644" s="196" t="s">
        <v>127</v>
      </c>
      <c r="AU644" s="196" t="s">
        <v>83</v>
      </c>
      <c r="AY644" s="19" t="s">
        <v>125</v>
      </c>
      <c r="BE644" s="197">
        <f>IF(N644="základní",J644,0)</f>
        <v>0</v>
      </c>
      <c r="BF644" s="197">
        <f>IF(N644="snížená",J644,0)</f>
        <v>0</v>
      </c>
      <c r="BG644" s="197">
        <f>IF(N644="zákl. přenesená",J644,0)</f>
        <v>0</v>
      </c>
      <c r="BH644" s="197">
        <f>IF(N644="sníž. přenesená",J644,0)</f>
        <v>0</v>
      </c>
      <c r="BI644" s="197">
        <f>IF(N644="nulová",J644,0)</f>
        <v>0</v>
      </c>
      <c r="BJ644" s="19" t="s">
        <v>81</v>
      </c>
      <c r="BK644" s="197">
        <f>ROUND(I644*H644,2)</f>
        <v>0</v>
      </c>
      <c r="BL644" s="19" t="s">
        <v>132</v>
      </c>
      <c r="BM644" s="196" t="s">
        <v>770</v>
      </c>
    </row>
    <row r="645" s="2" customFormat="1" ht="21.6" customHeight="1">
      <c r="A645" s="38"/>
      <c r="B645" s="184"/>
      <c r="C645" s="185" t="s">
        <v>771</v>
      </c>
      <c r="D645" s="185" t="s">
        <v>127</v>
      </c>
      <c r="E645" s="186" t="s">
        <v>772</v>
      </c>
      <c r="F645" s="187" t="s">
        <v>773</v>
      </c>
      <c r="G645" s="188" t="s">
        <v>183</v>
      </c>
      <c r="H645" s="189">
        <v>12</v>
      </c>
      <c r="I645" s="190"/>
      <c r="J645" s="191">
        <f>ROUND(I645*H645,2)</f>
        <v>0</v>
      </c>
      <c r="K645" s="187" t="s">
        <v>1</v>
      </c>
      <c r="L645" s="39"/>
      <c r="M645" s="192" t="s">
        <v>1</v>
      </c>
      <c r="N645" s="193" t="s">
        <v>38</v>
      </c>
      <c r="O645" s="77"/>
      <c r="P645" s="194">
        <f>O645*H645</f>
        <v>0</v>
      </c>
      <c r="Q645" s="194">
        <v>0</v>
      </c>
      <c r="R645" s="194">
        <f>Q645*H645</f>
        <v>0</v>
      </c>
      <c r="S645" s="194">
        <v>0</v>
      </c>
      <c r="T645" s="195">
        <f>S645*H645</f>
        <v>0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196" t="s">
        <v>132</v>
      </c>
      <c r="AT645" s="196" t="s">
        <v>127</v>
      </c>
      <c r="AU645" s="196" t="s">
        <v>83</v>
      </c>
      <c r="AY645" s="19" t="s">
        <v>125</v>
      </c>
      <c r="BE645" s="197">
        <f>IF(N645="základní",J645,0)</f>
        <v>0</v>
      </c>
      <c r="BF645" s="197">
        <f>IF(N645="snížená",J645,0)</f>
        <v>0</v>
      </c>
      <c r="BG645" s="197">
        <f>IF(N645="zákl. přenesená",J645,0)</f>
        <v>0</v>
      </c>
      <c r="BH645" s="197">
        <f>IF(N645="sníž. přenesená",J645,0)</f>
        <v>0</v>
      </c>
      <c r="BI645" s="197">
        <f>IF(N645="nulová",J645,0)</f>
        <v>0</v>
      </c>
      <c r="BJ645" s="19" t="s">
        <v>81</v>
      </c>
      <c r="BK645" s="197">
        <f>ROUND(I645*H645,2)</f>
        <v>0</v>
      </c>
      <c r="BL645" s="19" t="s">
        <v>132</v>
      </c>
      <c r="BM645" s="196" t="s">
        <v>774</v>
      </c>
    </row>
    <row r="646" s="2" customFormat="1" ht="21.6" customHeight="1">
      <c r="A646" s="38"/>
      <c r="B646" s="184"/>
      <c r="C646" s="185" t="s">
        <v>775</v>
      </c>
      <c r="D646" s="185" t="s">
        <v>127</v>
      </c>
      <c r="E646" s="186" t="s">
        <v>776</v>
      </c>
      <c r="F646" s="187" t="s">
        <v>777</v>
      </c>
      <c r="G646" s="188" t="s">
        <v>222</v>
      </c>
      <c r="H646" s="189">
        <v>36.950000000000003</v>
      </c>
      <c r="I646" s="190"/>
      <c r="J646" s="191">
        <f>ROUND(I646*H646,2)</f>
        <v>0</v>
      </c>
      <c r="K646" s="187" t="s">
        <v>1</v>
      </c>
      <c r="L646" s="39"/>
      <c r="M646" s="192" t="s">
        <v>1</v>
      </c>
      <c r="N646" s="193" t="s">
        <v>38</v>
      </c>
      <c r="O646" s="77"/>
      <c r="P646" s="194">
        <f>O646*H646</f>
        <v>0</v>
      </c>
      <c r="Q646" s="194">
        <v>0</v>
      </c>
      <c r="R646" s="194">
        <f>Q646*H646</f>
        <v>0</v>
      </c>
      <c r="S646" s="194">
        <v>0</v>
      </c>
      <c r="T646" s="195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196" t="s">
        <v>132</v>
      </c>
      <c r="AT646" s="196" t="s">
        <v>127</v>
      </c>
      <c r="AU646" s="196" t="s">
        <v>83</v>
      </c>
      <c r="AY646" s="19" t="s">
        <v>125</v>
      </c>
      <c r="BE646" s="197">
        <f>IF(N646="základní",J646,0)</f>
        <v>0</v>
      </c>
      <c r="BF646" s="197">
        <f>IF(N646="snížená",J646,0)</f>
        <v>0</v>
      </c>
      <c r="BG646" s="197">
        <f>IF(N646="zákl. přenesená",J646,0)</f>
        <v>0</v>
      </c>
      <c r="BH646" s="197">
        <f>IF(N646="sníž. přenesená",J646,0)</f>
        <v>0</v>
      </c>
      <c r="BI646" s="197">
        <f>IF(N646="nulová",J646,0)</f>
        <v>0</v>
      </c>
      <c r="BJ646" s="19" t="s">
        <v>81</v>
      </c>
      <c r="BK646" s="197">
        <f>ROUND(I646*H646,2)</f>
        <v>0</v>
      </c>
      <c r="BL646" s="19" t="s">
        <v>132</v>
      </c>
      <c r="BM646" s="196" t="s">
        <v>778</v>
      </c>
    </row>
    <row r="647" s="2" customFormat="1" ht="21.6" customHeight="1">
      <c r="A647" s="38"/>
      <c r="B647" s="184"/>
      <c r="C647" s="185" t="s">
        <v>779</v>
      </c>
      <c r="D647" s="185" t="s">
        <v>127</v>
      </c>
      <c r="E647" s="186" t="s">
        <v>780</v>
      </c>
      <c r="F647" s="187" t="s">
        <v>781</v>
      </c>
      <c r="G647" s="188" t="s">
        <v>183</v>
      </c>
      <c r="H647" s="189">
        <v>1</v>
      </c>
      <c r="I647" s="190"/>
      <c r="J647" s="191">
        <f>ROUND(I647*H647,2)</f>
        <v>0</v>
      </c>
      <c r="K647" s="187" t="s">
        <v>1</v>
      </c>
      <c r="L647" s="39"/>
      <c r="M647" s="192" t="s">
        <v>1</v>
      </c>
      <c r="N647" s="193" t="s">
        <v>38</v>
      </c>
      <c r="O647" s="77"/>
      <c r="P647" s="194">
        <f>O647*H647</f>
        <v>0</v>
      </c>
      <c r="Q647" s="194">
        <v>0</v>
      </c>
      <c r="R647" s="194">
        <f>Q647*H647</f>
        <v>0</v>
      </c>
      <c r="S647" s="194">
        <v>0</v>
      </c>
      <c r="T647" s="195">
        <f>S647*H647</f>
        <v>0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196" t="s">
        <v>132</v>
      </c>
      <c r="AT647" s="196" t="s">
        <v>127</v>
      </c>
      <c r="AU647" s="196" t="s">
        <v>83</v>
      </c>
      <c r="AY647" s="19" t="s">
        <v>125</v>
      </c>
      <c r="BE647" s="197">
        <f>IF(N647="základní",J647,0)</f>
        <v>0</v>
      </c>
      <c r="BF647" s="197">
        <f>IF(N647="snížená",J647,0)</f>
        <v>0</v>
      </c>
      <c r="BG647" s="197">
        <f>IF(N647="zákl. přenesená",J647,0)</f>
        <v>0</v>
      </c>
      <c r="BH647" s="197">
        <f>IF(N647="sníž. přenesená",J647,0)</f>
        <v>0</v>
      </c>
      <c r="BI647" s="197">
        <f>IF(N647="nulová",J647,0)</f>
        <v>0</v>
      </c>
      <c r="BJ647" s="19" t="s">
        <v>81</v>
      </c>
      <c r="BK647" s="197">
        <f>ROUND(I647*H647,2)</f>
        <v>0</v>
      </c>
      <c r="BL647" s="19" t="s">
        <v>132</v>
      </c>
      <c r="BM647" s="196" t="s">
        <v>782</v>
      </c>
    </row>
    <row r="648" s="2" customFormat="1" ht="21.6" customHeight="1">
      <c r="A648" s="38"/>
      <c r="B648" s="184"/>
      <c r="C648" s="185" t="s">
        <v>783</v>
      </c>
      <c r="D648" s="185" t="s">
        <v>127</v>
      </c>
      <c r="E648" s="186" t="s">
        <v>784</v>
      </c>
      <c r="F648" s="187" t="s">
        <v>785</v>
      </c>
      <c r="G648" s="188" t="s">
        <v>222</v>
      </c>
      <c r="H648" s="189">
        <v>322.55000000000001</v>
      </c>
      <c r="I648" s="190"/>
      <c r="J648" s="191">
        <f>ROUND(I648*H648,2)</f>
        <v>0</v>
      </c>
      <c r="K648" s="187" t="s">
        <v>1</v>
      </c>
      <c r="L648" s="39"/>
      <c r="M648" s="192" t="s">
        <v>1</v>
      </c>
      <c r="N648" s="193" t="s">
        <v>38</v>
      </c>
      <c r="O648" s="77"/>
      <c r="P648" s="194">
        <f>O648*H648</f>
        <v>0</v>
      </c>
      <c r="Q648" s="194">
        <v>0</v>
      </c>
      <c r="R648" s="194">
        <f>Q648*H648</f>
        <v>0</v>
      </c>
      <c r="S648" s="194">
        <v>0</v>
      </c>
      <c r="T648" s="195">
        <f>S648*H648</f>
        <v>0</v>
      </c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R648" s="196" t="s">
        <v>132</v>
      </c>
      <c r="AT648" s="196" t="s">
        <v>127</v>
      </c>
      <c r="AU648" s="196" t="s">
        <v>83</v>
      </c>
      <c r="AY648" s="19" t="s">
        <v>125</v>
      </c>
      <c r="BE648" s="197">
        <f>IF(N648="základní",J648,0)</f>
        <v>0</v>
      </c>
      <c r="BF648" s="197">
        <f>IF(N648="snížená",J648,0)</f>
        <v>0</v>
      </c>
      <c r="BG648" s="197">
        <f>IF(N648="zákl. přenesená",J648,0)</f>
        <v>0</v>
      </c>
      <c r="BH648" s="197">
        <f>IF(N648="sníž. přenesená",J648,0)</f>
        <v>0</v>
      </c>
      <c r="BI648" s="197">
        <f>IF(N648="nulová",J648,0)</f>
        <v>0</v>
      </c>
      <c r="BJ648" s="19" t="s">
        <v>81</v>
      </c>
      <c r="BK648" s="197">
        <f>ROUND(I648*H648,2)</f>
        <v>0</v>
      </c>
      <c r="BL648" s="19" t="s">
        <v>132</v>
      </c>
      <c r="BM648" s="196" t="s">
        <v>786</v>
      </c>
    </row>
    <row r="649" s="2" customFormat="1" ht="21.6" customHeight="1">
      <c r="A649" s="38"/>
      <c r="B649" s="184"/>
      <c r="C649" s="185" t="s">
        <v>787</v>
      </c>
      <c r="D649" s="185" t="s">
        <v>127</v>
      </c>
      <c r="E649" s="186" t="s">
        <v>788</v>
      </c>
      <c r="F649" s="187" t="s">
        <v>789</v>
      </c>
      <c r="G649" s="188" t="s">
        <v>183</v>
      </c>
      <c r="H649" s="189">
        <v>1</v>
      </c>
      <c r="I649" s="190"/>
      <c r="J649" s="191">
        <f>ROUND(I649*H649,2)</f>
        <v>0</v>
      </c>
      <c r="K649" s="187" t="s">
        <v>1</v>
      </c>
      <c r="L649" s="39"/>
      <c r="M649" s="192" t="s">
        <v>1</v>
      </c>
      <c r="N649" s="193" t="s">
        <v>38</v>
      </c>
      <c r="O649" s="77"/>
      <c r="P649" s="194">
        <f>O649*H649</f>
        <v>0</v>
      </c>
      <c r="Q649" s="194">
        <v>0</v>
      </c>
      <c r="R649" s="194">
        <f>Q649*H649</f>
        <v>0</v>
      </c>
      <c r="S649" s="194">
        <v>0</v>
      </c>
      <c r="T649" s="195">
        <f>S649*H649</f>
        <v>0</v>
      </c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R649" s="196" t="s">
        <v>132</v>
      </c>
      <c r="AT649" s="196" t="s">
        <v>127</v>
      </c>
      <c r="AU649" s="196" t="s">
        <v>83</v>
      </c>
      <c r="AY649" s="19" t="s">
        <v>125</v>
      </c>
      <c r="BE649" s="197">
        <f>IF(N649="základní",J649,0)</f>
        <v>0</v>
      </c>
      <c r="BF649" s="197">
        <f>IF(N649="snížená",J649,0)</f>
        <v>0</v>
      </c>
      <c r="BG649" s="197">
        <f>IF(N649="zákl. přenesená",J649,0)</f>
        <v>0</v>
      </c>
      <c r="BH649" s="197">
        <f>IF(N649="sníž. přenesená",J649,0)</f>
        <v>0</v>
      </c>
      <c r="BI649" s="197">
        <f>IF(N649="nulová",J649,0)</f>
        <v>0</v>
      </c>
      <c r="BJ649" s="19" t="s">
        <v>81</v>
      </c>
      <c r="BK649" s="197">
        <f>ROUND(I649*H649,2)</f>
        <v>0</v>
      </c>
      <c r="BL649" s="19" t="s">
        <v>132</v>
      </c>
      <c r="BM649" s="196" t="s">
        <v>790</v>
      </c>
    </row>
    <row r="650" s="2" customFormat="1" ht="21.6" customHeight="1">
      <c r="A650" s="38"/>
      <c r="B650" s="184"/>
      <c r="C650" s="185" t="s">
        <v>791</v>
      </c>
      <c r="D650" s="185" t="s">
        <v>127</v>
      </c>
      <c r="E650" s="186" t="s">
        <v>792</v>
      </c>
      <c r="F650" s="187" t="s">
        <v>793</v>
      </c>
      <c r="G650" s="188" t="s">
        <v>222</v>
      </c>
      <c r="H650" s="189">
        <v>89.400000000000006</v>
      </c>
      <c r="I650" s="190"/>
      <c r="J650" s="191">
        <f>ROUND(I650*H650,2)</f>
        <v>0</v>
      </c>
      <c r="K650" s="187" t="s">
        <v>1</v>
      </c>
      <c r="L650" s="39"/>
      <c r="M650" s="192" t="s">
        <v>1</v>
      </c>
      <c r="N650" s="193" t="s">
        <v>38</v>
      </c>
      <c r="O650" s="77"/>
      <c r="P650" s="194">
        <f>O650*H650</f>
        <v>0</v>
      </c>
      <c r="Q650" s="194">
        <v>0</v>
      </c>
      <c r="R650" s="194">
        <f>Q650*H650</f>
        <v>0</v>
      </c>
      <c r="S650" s="194">
        <v>0</v>
      </c>
      <c r="T650" s="195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196" t="s">
        <v>132</v>
      </c>
      <c r="AT650" s="196" t="s">
        <v>127</v>
      </c>
      <c r="AU650" s="196" t="s">
        <v>83</v>
      </c>
      <c r="AY650" s="19" t="s">
        <v>125</v>
      </c>
      <c r="BE650" s="197">
        <f>IF(N650="základní",J650,0)</f>
        <v>0</v>
      </c>
      <c r="BF650" s="197">
        <f>IF(N650="snížená",J650,0)</f>
        <v>0</v>
      </c>
      <c r="BG650" s="197">
        <f>IF(N650="zákl. přenesená",J650,0)</f>
        <v>0</v>
      </c>
      <c r="BH650" s="197">
        <f>IF(N650="sníž. přenesená",J650,0)</f>
        <v>0</v>
      </c>
      <c r="BI650" s="197">
        <f>IF(N650="nulová",J650,0)</f>
        <v>0</v>
      </c>
      <c r="BJ650" s="19" t="s">
        <v>81</v>
      </c>
      <c r="BK650" s="197">
        <f>ROUND(I650*H650,2)</f>
        <v>0</v>
      </c>
      <c r="BL650" s="19" t="s">
        <v>132</v>
      </c>
      <c r="BM650" s="196" t="s">
        <v>794</v>
      </c>
    </row>
    <row r="651" s="2" customFormat="1" ht="21.6" customHeight="1">
      <c r="A651" s="38"/>
      <c r="B651" s="184"/>
      <c r="C651" s="185" t="s">
        <v>795</v>
      </c>
      <c r="D651" s="185" t="s">
        <v>127</v>
      </c>
      <c r="E651" s="186" t="s">
        <v>796</v>
      </c>
      <c r="F651" s="187" t="s">
        <v>797</v>
      </c>
      <c r="G651" s="188" t="s">
        <v>222</v>
      </c>
      <c r="H651" s="189">
        <v>5.4000000000000004</v>
      </c>
      <c r="I651" s="190"/>
      <c r="J651" s="191">
        <f>ROUND(I651*H651,2)</f>
        <v>0</v>
      </c>
      <c r="K651" s="187" t="s">
        <v>1</v>
      </c>
      <c r="L651" s="39"/>
      <c r="M651" s="192" t="s">
        <v>1</v>
      </c>
      <c r="N651" s="193" t="s">
        <v>38</v>
      </c>
      <c r="O651" s="77"/>
      <c r="P651" s="194">
        <f>O651*H651</f>
        <v>0</v>
      </c>
      <c r="Q651" s="194">
        <v>0</v>
      </c>
      <c r="R651" s="194">
        <f>Q651*H651</f>
        <v>0</v>
      </c>
      <c r="S651" s="194">
        <v>0</v>
      </c>
      <c r="T651" s="195">
        <f>S651*H651</f>
        <v>0</v>
      </c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R651" s="196" t="s">
        <v>132</v>
      </c>
      <c r="AT651" s="196" t="s">
        <v>127</v>
      </c>
      <c r="AU651" s="196" t="s">
        <v>83</v>
      </c>
      <c r="AY651" s="19" t="s">
        <v>125</v>
      </c>
      <c r="BE651" s="197">
        <f>IF(N651="základní",J651,0)</f>
        <v>0</v>
      </c>
      <c r="BF651" s="197">
        <f>IF(N651="snížená",J651,0)</f>
        <v>0</v>
      </c>
      <c r="BG651" s="197">
        <f>IF(N651="zákl. přenesená",J651,0)</f>
        <v>0</v>
      </c>
      <c r="BH651" s="197">
        <f>IF(N651="sníž. přenesená",J651,0)</f>
        <v>0</v>
      </c>
      <c r="BI651" s="197">
        <f>IF(N651="nulová",J651,0)</f>
        <v>0</v>
      </c>
      <c r="BJ651" s="19" t="s">
        <v>81</v>
      </c>
      <c r="BK651" s="197">
        <f>ROUND(I651*H651,2)</f>
        <v>0</v>
      </c>
      <c r="BL651" s="19" t="s">
        <v>132</v>
      </c>
      <c r="BM651" s="196" t="s">
        <v>798</v>
      </c>
    </row>
    <row r="652" s="2" customFormat="1" ht="21.6" customHeight="1">
      <c r="A652" s="38"/>
      <c r="B652" s="184"/>
      <c r="C652" s="185" t="s">
        <v>799</v>
      </c>
      <c r="D652" s="185" t="s">
        <v>127</v>
      </c>
      <c r="E652" s="186" t="s">
        <v>800</v>
      </c>
      <c r="F652" s="187" t="s">
        <v>801</v>
      </c>
      <c r="G652" s="188" t="s">
        <v>183</v>
      </c>
      <c r="H652" s="189">
        <v>8</v>
      </c>
      <c r="I652" s="190"/>
      <c r="J652" s="191">
        <f>ROUND(I652*H652,2)</f>
        <v>0</v>
      </c>
      <c r="K652" s="187" t="s">
        <v>1</v>
      </c>
      <c r="L652" s="39"/>
      <c r="M652" s="192" t="s">
        <v>1</v>
      </c>
      <c r="N652" s="193" t="s">
        <v>38</v>
      </c>
      <c r="O652" s="77"/>
      <c r="P652" s="194">
        <f>O652*H652</f>
        <v>0</v>
      </c>
      <c r="Q652" s="194">
        <v>0</v>
      </c>
      <c r="R652" s="194">
        <f>Q652*H652</f>
        <v>0</v>
      </c>
      <c r="S652" s="194">
        <v>0</v>
      </c>
      <c r="T652" s="195">
        <f>S652*H652</f>
        <v>0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196" t="s">
        <v>132</v>
      </c>
      <c r="AT652" s="196" t="s">
        <v>127</v>
      </c>
      <c r="AU652" s="196" t="s">
        <v>83</v>
      </c>
      <c r="AY652" s="19" t="s">
        <v>125</v>
      </c>
      <c r="BE652" s="197">
        <f>IF(N652="základní",J652,0)</f>
        <v>0</v>
      </c>
      <c r="BF652" s="197">
        <f>IF(N652="snížená",J652,0)</f>
        <v>0</v>
      </c>
      <c r="BG652" s="197">
        <f>IF(N652="zákl. přenesená",J652,0)</f>
        <v>0</v>
      </c>
      <c r="BH652" s="197">
        <f>IF(N652="sníž. přenesená",J652,0)</f>
        <v>0</v>
      </c>
      <c r="BI652" s="197">
        <f>IF(N652="nulová",J652,0)</f>
        <v>0</v>
      </c>
      <c r="BJ652" s="19" t="s">
        <v>81</v>
      </c>
      <c r="BK652" s="197">
        <f>ROUND(I652*H652,2)</f>
        <v>0</v>
      </c>
      <c r="BL652" s="19" t="s">
        <v>132</v>
      </c>
      <c r="BM652" s="196" t="s">
        <v>802</v>
      </c>
    </row>
    <row r="653" s="2" customFormat="1" ht="21.6" customHeight="1">
      <c r="A653" s="38"/>
      <c r="B653" s="184"/>
      <c r="C653" s="185" t="s">
        <v>803</v>
      </c>
      <c r="D653" s="185" t="s">
        <v>127</v>
      </c>
      <c r="E653" s="186" t="s">
        <v>804</v>
      </c>
      <c r="F653" s="187" t="s">
        <v>805</v>
      </c>
      <c r="G653" s="188" t="s">
        <v>222</v>
      </c>
      <c r="H653" s="189">
        <v>77.299999999999997</v>
      </c>
      <c r="I653" s="190"/>
      <c r="J653" s="191">
        <f>ROUND(I653*H653,2)</f>
        <v>0</v>
      </c>
      <c r="K653" s="187" t="s">
        <v>1</v>
      </c>
      <c r="L653" s="39"/>
      <c r="M653" s="192" t="s">
        <v>1</v>
      </c>
      <c r="N653" s="193" t="s">
        <v>38</v>
      </c>
      <c r="O653" s="77"/>
      <c r="P653" s="194">
        <f>O653*H653</f>
        <v>0</v>
      </c>
      <c r="Q653" s="194">
        <v>0</v>
      </c>
      <c r="R653" s="194">
        <f>Q653*H653</f>
        <v>0</v>
      </c>
      <c r="S653" s="194">
        <v>0</v>
      </c>
      <c r="T653" s="195">
        <f>S653*H653</f>
        <v>0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196" t="s">
        <v>132</v>
      </c>
      <c r="AT653" s="196" t="s">
        <v>127</v>
      </c>
      <c r="AU653" s="196" t="s">
        <v>83</v>
      </c>
      <c r="AY653" s="19" t="s">
        <v>125</v>
      </c>
      <c r="BE653" s="197">
        <f>IF(N653="základní",J653,0)</f>
        <v>0</v>
      </c>
      <c r="BF653" s="197">
        <f>IF(N653="snížená",J653,0)</f>
        <v>0</v>
      </c>
      <c r="BG653" s="197">
        <f>IF(N653="zákl. přenesená",J653,0)</f>
        <v>0</v>
      </c>
      <c r="BH653" s="197">
        <f>IF(N653="sníž. přenesená",J653,0)</f>
        <v>0</v>
      </c>
      <c r="BI653" s="197">
        <f>IF(N653="nulová",J653,0)</f>
        <v>0</v>
      </c>
      <c r="BJ653" s="19" t="s">
        <v>81</v>
      </c>
      <c r="BK653" s="197">
        <f>ROUND(I653*H653,2)</f>
        <v>0</v>
      </c>
      <c r="BL653" s="19" t="s">
        <v>132</v>
      </c>
      <c r="BM653" s="196" t="s">
        <v>806</v>
      </c>
    </row>
    <row r="654" s="2" customFormat="1" ht="32.4" customHeight="1">
      <c r="A654" s="38"/>
      <c r="B654" s="184"/>
      <c r="C654" s="185" t="s">
        <v>807</v>
      </c>
      <c r="D654" s="185" t="s">
        <v>127</v>
      </c>
      <c r="E654" s="186" t="s">
        <v>808</v>
      </c>
      <c r="F654" s="187" t="s">
        <v>809</v>
      </c>
      <c r="G654" s="188" t="s">
        <v>183</v>
      </c>
      <c r="H654" s="189">
        <v>1</v>
      </c>
      <c r="I654" s="190"/>
      <c r="J654" s="191">
        <f>ROUND(I654*H654,2)</f>
        <v>0</v>
      </c>
      <c r="K654" s="187" t="s">
        <v>1</v>
      </c>
      <c r="L654" s="39"/>
      <c r="M654" s="192" t="s">
        <v>1</v>
      </c>
      <c r="N654" s="193" t="s">
        <v>38</v>
      </c>
      <c r="O654" s="77"/>
      <c r="P654" s="194">
        <f>O654*H654</f>
        <v>0</v>
      </c>
      <c r="Q654" s="194">
        <v>0</v>
      </c>
      <c r="R654" s="194">
        <f>Q654*H654</f>
        <v>0</v>
      </c>
      <c r="S654" s="194">
        <v>0</v>
      </c>
      <c r="T654" s="195">
        <f>S654*H654</f>
        <v>0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196" t="s">
        <v>132</v>
      </c>
      <c r="AT654" s="196" t="s">
        <v>127</v>
      </c>
      <c r="AU654" s="196" t="s">
        <v>83</v>
      </c>
      <c r="AY654" s="19" t="s">
        <v>125</v>
      </c>
      <c r="BE654" s="197">
        <f>IF(N654="základní",J654,0)</f>
        <v>0</v>
      </c>
      <c r="BF654" s="197">
        <f>IF(N654="snížená",J654,0)</f>
        <v>0</v>
      </c>
      <c r="BG654" s="197">
        <f>IF(N654="zákl. přenesená",J654,0)</f>
        <v>0</v>
      </c>
      <c r="BH654" s="197">
        <f>IF(N654="sníž. přenesená",J654,0)</f>
        <v>0</v>
      </c>
      <c r="BI654" s="197">
        <f>IF(N654="nulová",J654,0)</f>
        <v>0</v>
      </c>
      <c r="BJ654" s="19" t="s">
        <v>81</v>
      </c>
      <c r="BK654" s="197">
        <f>ROUND(I654*H654,2)</f>
        <v>0</v>
      </c>
      <c r="BL654" s="19" t="s">
        <v>132</v>
      </c>
      <c r="BM654" s="196" t="s">
        <v>810</v>
      </c>
    </row>
    <row r="655" s="12" customFormat="1" ht="22.8" customHeight="1">
      <c r="A655" s="12"/>
      <c r="B655" s="171"/>
      <c r="C655" s="12"/>
      <c r="D655" s="172" t="s">
        <v>72</v>
      </c>
      <c r="E655" s="182" t="s">
        <v>811</v>
      </c>
      <c r="F655" s="182" t="s">
        <v>812</v>
      </c>
      <c r="G655" s="12"/>
      <c r="H655" s="12"/>
      <c r="I655" s="174"/>
      <c r="J655" s="183">
        <f>BK655</f>
        <v>0</v>
      </c>
      <c r="K655" s="12"/>
      <c r="L655" s="171"/>
      <c r="M655" s="176"/>
      <c r="N655" s="177"/>
      <c r="O655" s="177"/>
      <c r="P655" s="178">
        <f>P656</f>
        <v>0</v>
      </c>
      <c r="Q655" s="177"/>
      <c r="R655" s="178">
        <f>R656</f>
        <v>0</v>
      </c>
      <c r="S655" s="177"/>
      <c r="T655" s="179">
        <f>T656</f>
        <v>0</v>
      </c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R655" s="172" t="s">
        <v>81</v>
      </c>
      <c r="AT655" s="180" t="s">
        <v>72</v>
      </c>
      <c r="AU655" s="180" t="s">
        <v>81</v>
      </c>
      <c r="AY655" s="172" t="s">
        <v>125</v>
      </c>
      <c r="BK655" s="181">
        <f>BK656</f>
        <v>0</v>
      </c>
    </row>
    <row r="656" s="2" customFormat="1" ht="64.8" customHeight="1">
      <c r="A656" s="38"/>
      <c r="B656" s="184"/>
      <c r="C656" s="185" t="s">
        <v>813</v>
      </c>
      <c r="D656" s="185" t="s">
        <v>127</v>
      </c>
      <c r="E656" s="186" t="s">
        <v>814</v>
      </c>
      <c r="F656" s="187" t="s">
        <v>815</v>
      </c>
      <c r="G656" s="188" t="s">
        <v>152</v>
      </c>
      <c r="H656" s="189">
        <v>9220.0249999999996</v>
      </c>
      <c r="I656" s="190"/>
      <c r="J656" s="191">
        <f>ROUND(I656*H656,2)</f>
        <v>0</v>
      </c>
      <c r="K656" s="187" t="s">
        <v>131</v>
      </c>
      <c r="L656" s="39"/>
      <c r="M656" s="192" t="s">
        <v>1</v>
      </c>
      <c r="N656" s="193" t="s">
        <v>38</v>
      </c>
      <c r="O656" s="77"/>
      <c r="P656" s="194">
        <f>O656*H656</f>
        <v>0</v>
      </c>
      <c r="Q656" s="194">
        <v>0</v>
      </c>
      <c r="R656" s="194">
        <f>Q656*H656</f>
        <v>0</v>
      </c>
      <c r="S656" s="194">
        <v>0</v>
      </c>
      <c r="T656" s="195">
        <f>S656*H656</f>
        <v>0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196" t="s">
        <v>132</v>
      </c>
      <c r="AT656" s="196" t="s">
        <v>127</v>
      </c>
      <c r="AU656" s="196" t="s">
        <v>83</v>
      </c>
      <c r="AY656" s="19" t="s">
        <v>125</v>
      </c>
      <c r="BE656" s="197">
        <f>IF(N656="základní",J656,0)</f>
        <v>0</v>
      </c>
      <c r="BF656" s="197">
        <f>IF(N656="snížená",J656,0)</f>
        <v>0</v>
      </c>
      <c r="BG656" s="197">
        <f>IF(N656="zákl. přenesená",J656,0)</f>
        <v>0</v>
      </c>
      <c r="BH656" s="197">
        <f>IF(N656="sníž. přenesená",J656,0)</f>
        <v>0</v>
      </c>
      <c r="BI656" s="197">
        <f>IF(N656="nulová",J656,0)</f>
        <v>0</v>
      </c>
      <c r="BJ656" s="19" t="s">
        <v>81</v>
      </c>
      <c r="BK656" s="197">
        <f>ROUND(I656*H656,2)</f>
        <v>0</v>
      </c>
      <c r="BL656" s="19" t="s">
        <v>132</v>
      </c>
      <c r="BM656" s="196" t="s">
        <v>816</v>
      </c>
    </row>
    <row r="657" s="12" customFormat="1" ht="25.92" customHeight="1">
      <c r="A657" s="12"/>
      <c r="B657" s="171"/>
      <c r="C657" s="12"/>
      <c r="D657" s="172" t="s">
        <v>72</v>
      </c>
      <c r="E657" s="173" t="s">
        <v>817</v>
      </c>
      <c r="F657" s="173" t="s">
        <v>818</v>
      </c>
      <c r="G657" s="12"/>
      <c r="H657" s="12"/>
      <c r="I657" s="174"/>
      <c r="J657" s="175">
        <f>BK657</f>
        <v>0</v>
      </c>
      <c r="K657" s="12"/>
      <c r="L657" s="171"/>
      <c r="M657" s="176"/>
      <c r="N657" s="177"/>
      <c r="O657" s="177"/>
      <c r="P657" s="178">
        <f>P658+P672+P784+P816+P823+P854+P866+P976</f>
        <v>0</v>
      </c>
      <c r="Q657" s="177"/>
      <c r="R657" s="178">
        <f>R658+R672+R784+R816+R823+R854+R866+R976</f>
        <v>177.43379550000003</v>
      </c>
      <c r="S657" s="177"/>
      <c r="T657" s="179">
        <f>T658+T672+T784+T816+T823+T854+T866+T976</f>
        <v>0</v>
      </c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R657" s="172" t="s">
        <v>83</v>
      </c>
      <c r="AT657" s="180" t="s">
        <v>72</v>
      </c>
      <c r="AU657" s="180" t="s">
        <v>73</v>
      </c>
      <c r="AY657" s="172" t="s">
        <v>125</v>
      </c>
      <c r="BK657" s="181">
        <f>BK658+BK672+BK784+BK816+BK823+BK854+BK866+BK976</f>
        <v>0</v>
      </c>
    </row>
    <row r="658" s="12" customFormat="1" ht="22.8" customHeight="1">
      <c r="A658" s="12"/>
      <c r="B658" s="171"/>
      <c r="C658" s="12"/>
      <c r="D658" s="172" t="s">
        <v>72</v>
      </c>
      <c r="E658" s="182" t="s">
        <v>819</v>
      </c>
      <c r="F658" s="182" t="s">
        <v>820</v>
      </c>
      <c r="G658" s="12"/>
      <c r="H658" s="12"/>
      <c r="I658" s="174"/>
      <c r="J658" s="183">
        <f>BK658</f>
        <v>0</v>
      </c>
      <c r="K658" s="12"/>
      <c r="L658" s="171"/>
      <c r="M658" s="176"/>
      <c r="N658" s="177"/>
      <c r="O658" s="177"/>
      <c r="P658" s="178">
        <f>SUM(P659:P671)</f>
        <v>0</v>
      </c>
      <c r="Q658" s="177"/>
      <c r="R658" s="178">
        <f>SUM(R659:R671)</f>
        <v>2.355442</v>
      </c>
      <c r="S658" s="177"/>
      <c r="T658" s="179">
        <f>SUM(T659:T671)</f>
        <v>0</v>
      </c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R658" s="172" t="s">
        <v>83</v>
      </c>
      <c r="AT658" s="180" t="s">
        <v>72</v>
      </c>
      <c r="AU658" s="180" t="s">
        <v>81</v>
      </c>
      <c r="AY658" s="172" t="s">
        <v>125</v>
      </c>
      <c r="BK658" s="181">
        <f>SUM(BK659:BK671)</f>
        <v>0</v>
      </c>
    </row>
    <row r="659" s="2" customFormat="1" ht="43.2" customHeight="1">
      <c r="A659" s="38"/>
      <c r="B659" s="184"/>
      <c r="C659" s="185" t="s">
        <v>821</v>
      </c>
      <c r="D659" s="185" t="s">
        <v>127</v>
      </c>
      <c r="E659" s="186" t="s">
        <v>822</v>
      </c>
      <c r="F659" s="187" t="s">
        <v>823</v>
      </c>
      <c r="G659" s="188" t="s">
        <v>176</v>
      </c>
      <c r="H659" s="189">
        <v>2048.21</v>
      </c>
      <c r="I659" s="190"/>
      <c r="J659" s="191">
        <f>ROUND(I659*H659,2)</f>
        <v>0</v>
      </c>
      <c r="K659" s="187" t="s">
        <v>131</v>
      </c>
      <c r="L659" s="39"/>
      <c r="M659" s="192" t="s">
        <v>1</v>
      </c>
      <c r="N659" s="193" t="s">
        <v>38</v>
      </c>
      <c r="O659" s="77"/>
      <c r="P659" s="194">
        <f>O659*H659</f>
        <v>0</v>
      </c>
      <c r="Q659" s="194">
        <v>0</v>
      </c>
      <c r="R659" s="194">
        <f>Q659*H659</f>
        <v>0</v>
      </c>
      <c r="S659" s="194">
        <v>0</v>
      </c>
      <c r="T659" s="195">
        <f>S659*H659</f>
        <v>0</v>
      </c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R659" s="196" t="s">
        <v>132</v>
      </c>
      <c r="AT659" s="196" t="s">
        <v>127</v>
      </c>
      <c r="AU659" s="196" t="s">
        <v>83</v>
      </c>
      <c r="AY659" s="19" t="s">
        <v>125</v>
      </c>
      <c r="BE659" s="197">
        <f>IF(N659="základní",J659,0)</f>
        <v>0</v>
      </c>
      <c r="BF659" s="197">
        <f>IF(N659="snížená",J659,0)</f>
        <v>0</v>
      </c>
      <c r="BG659" s="197">
        <f>IF(N659="zákl. přenesená",J659,0)</f>
        <v>0</v>
      </c>
      <c r="BH659" s="197">
        <f>IF(N659="sníž. přenesená",J659,0)</f>
        <v>0</v>
      </c>
      <c r="BI659" s="197">
        <f>IF(N659="nulová",J659,0)</f>
        <v>0</v>
      </c>
      <c r="BJ659" s="19" t="s">
        <v>81</v>
      </c>
      <c r="BK659" s="197">
        <f>ROUND(I659*H659,2)</f>
        <v>0</v>
      </c>
      <c r="BL659" s="19" t="s">
        <v>132</v>
      </c>
      <c r="BM659" s="196" t="s">
        <v>824</v>
      </c>
    </row>
    <row r="660" s="14" customFormat="1">
      <c r="A660" s="14"/>
      <c r="B660" s="206"/>
      <c r="C660" s="14"/>
      <c r="D660" s="199" t="s">
        <v>134</v>
      </c>
      <c r="E660" s="207" t="s">
        <v>1</v>
      </c>
      <c r="F660" s="208" t="s">
        <v>825</v>
      </c>
      <c r="G660" s="14"/>
      <c r="H660" s="209">
        <v>2048.21</v>
      </c>
      <c r="I660" s="210"/>
      <c r="J660" s="14"/>
      <c r="K660" s="14"/>
      <c r="L660" s="206"/>
      <c r="M660" s="211"/>
      <c r="N660" s="212"/>
      <c r="O660" s="212"/>
      <c r="P660" s="212"/>
      <c r="Q660" s="212"/>
      <c r="R660" s="212"/>
      <c r="S660" s="212"/>
      <c r="T660" s="213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07" t="s">
        <v>134</v>
      </c>
      <c r="AU660" s="207" t="s">
        <v>83</v>
      </c>
      <c r="AV660" s="14" t="s">
        <v>83</v>
      </c>
      <c r="AW660" s="14" t="s">
        <v>30</v>
      </c>
      <c r="AX660" s="14" t="s">
        <v>81</v>
      </c>
      <c r="AY660" s="207" t="s">
        <v>125</v>
      </c>
    </row>
    <row r="661" s="2" customFormat="1" ht="14.4" customHeight="1">
      <c r="A661" s="38"/>
      <c r="B661" s="184"/>
      <c r="C661" s="222" t="s">
        <v>826</v>
      </c>
      <c r="D661" s="222" t="s">
        <v>161</v>
      </c>
      <c r="E661" s="223" t="s">
        <v>827</v>
      </c>
      <c r="F661" s="224" t="s">
        <v>828</v>
      </c>
      <c r="G661" s="225" t="s">
        <v>176</v>
      </c>
      <c r="H661" s="226">
        <v>2355.442</v>
      </c>
      <c r="I661" s="227"/>
      <c r="J661" s="228">
        <f>ROUND(I661*H661,2)</f>
        <v>0</v>
      </c>
      <c r="K661" s="224" t="s">
        <v>131</v>
      </c>
      <c r="L661" s="229"/>
      <c r="M661" s="230" t="s">
        <v>1</v>
      </c>
      <c r="N661" s="231" t="s">
        <v>38</v>
      </c>
      <c r="O661" s="77"/>
      <c r="P661" s="194">
        <f>O661*H661</f>
        <v>0</v>
      </c>
      <c r="Q661" s="194">
        <v>0.00040000000000000002</v>
      </c>
      <c r="R661" s="194">
        <f>Q661*H661</f>
        <v>0.94217680000000004</v>
      </c>
      <c r="S661" s="194">
        <v>0</v>
      </c>
      <c r="T661" s="195">
        <f>S661*H661</f>
        <v>0</v>
      </c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R661" s="196" t="s">
        <v>317</v>
      </c>
      <c r="AT661" s="196" t="s">
        <v>161</v>
      </c>
      <c r="AU661" s="196" t="s">
        <v>83</v>
      </c>
      <c r="AY661" s="19" t="s">
        <v>125</v>
      </c>
      <c r="BE661" s="197">
        <f>IF(N661="základní",J661,0)</f>
        <v>0</v>
      </c>
      <c r="BF661" s="197">
        <f>IF(N661="snížená",J661,0)</f>
        <v>0</v>
      </c>
      <c r="BG661" s="197">
        <f>IF(N661="zákl. přenesená",J661,0)</f>
        <v>0</v>
      </c>
      <c r="BH661" s="197">
        <f>IF(N661="sníž. přenesená",J661,0)</f>
        <v>0</v>
      </c>
      <c r="BI661" s="197">
        <f>IF(N661="nulová",J661,0)</f>
        <v>0</v>
      </c>
      <c r="BJ661" s="19" t="s">
        <v>81</v>
      </c>
      <c r="BK661" s="197">
        <f>ROUND(I661*H661,2)</f>
        <v>0</v>
      </c>
      <c r="BL661" s="19" t="s">
        <v>225</v>
      </c>
      <c r="BM661" s="196" t="s">
        <v>829</v>
      </c>
    </row>
    <row r="662" s="14" customFormat="1">
      <c r="A662" s="14"/>
      <c r="B662" s="206"/>
      <c r="C662" s="14"/>
      <c r="D662" s="199" t="s">
        <v>134</v>
      </c>
      <c r="E662" s="207" t="s">
        <v>1</v>
      </c>
      <c r="F662" s="208" t="s">
        <v>830</v>
      </c>
      <c r="G662" s="14"/>
      <c r="H662" s="209">
        <v>2355.442</v>
      </c>
      <c r="I662" s="210"/>
      <c r="J662" s="14"/>
      <c r="K662" s="14"/>
      <c r="L662" s="206"/>
      <c r="M662" s="211"/>
      <c r="N662" s="212"/>
      <c r="O662" s="212"/>
      <c r="P662" s="212"/>
      <c r="Q662" s="212"/>
      <c r="R662" s="212"/>
      <c r="S662" s="212"/>
      <c r="T662" s="213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07" t="s">
        <v>134</v>
      </c>
      <c r="AU662" s="207" t="s">
        <v>83</v>
      </c>
      <c r="AV662" s="14" t="s">
        <v>83</v>
      </c>
      <c r="AW662" s="14" t="s">
        <v>30</v>
      </c>
      <c r="AX662" s="14" t="s">
        <v>81</v>
      </c>
      <c r="AY662" s="207" t="s">
        <v>125</v>
      </c>
    </row>
    <row r="663" s="2" customFormat="1" ht="32.4" customHeight="1">
      <c r="A663" s="38"/>
      <c r="B663" s="184"/>
      <c r="C663" s="185" t="s">
        <v>831</v>
      </c>
      <c r="D663" s="185" t="s">
        <v>127</v>
      </c>
      <c r="E663" s="186" t="s">
        <v>832</v>
      </c>
      <c r="F663" s="187" t="s">
        <v>833</v>
      </c>
      <c r="G663" s="188" t="s">
        <v>176</v>
      </c>
      <c r="H663" s="189">
        <v>2048.21</v>
      </c>
      <c r="I663" s="190"/>
      <c r="J663" s="191">
        <f>ROUND(I663*H663,2)</f>
        <v>0</v>
      </c>
      <c r="K663" s="187" t="s">
        <v>131</v>
      </c>
      <c r="L663" s="39"/>
      <c r="M663" s="192" t="s">
        <v>1</v>
      </c>
      <c r="N663" s="193" t="s">
        <v>38</v>
      </c>
      <c r="O663" s="77"/>
      <c r="P663" s="194">
        <f>O663*H663</f>
        <v>0</v>
      </c>
      <c r="Q663" s="194">
        <v>0</v>
      </c>
      <c r="R663" s="194">
        <f>Q663*H663</f>
        <v>0</v>
      </c>
      <c r="S663" s="194">
        <v>0</v>
      </c>
      <c r="T663" s="195">
        <f>S663*H663</f>
        <v>0</v>
      </c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R663" s="196" t="s">
        <v>225</v>
      </c>
      <c r="AT663" s="196" t="s">
        <v>127</v>
      </c>
      <c r="AU663" s="196" t="s">
        <v>83</v>
      </c>
      <c r="AY663" s="19" t="s">
        <v>125</v>
      </c>
      <c r="BE663" s="197">
        <f>IF(N663="základní",J663,0)</f>
        <v>0</v>
      </c>
      <c r="BF663" s="197">
        <f>IF(N663="snížená",J663,0)</f>
        <v>0</v>
      </c>
      <c r="BG663" s="197">
        <f>IF(N663="zákl. přenesená",J663,0)</f>
        <v>0</v>
      </c>
      <c r="BH663" s="197">
        <f>IF(N663="sníž. přenesená",J663,0)</f>
        <v>0</v>
      </c>
      <c r="BI663" s="197">
        <f>IF(N663="nulová",J663,0)</f>
        <v>0</v>
      </c>
      <c r="BJ663" s="19" t="s">
        <v>81</v>
      </c>
      <c r="BK663" s="197">
        <f>ROUND(I663*H663,2)</f>
        <v>0</v>
      </c>
      <c r="BL663" s="19" t="s">
        <v>225</v>
      </c>
      <c r="BM663" s="196" t="s">
        <v>834</v>
      </c>
    </row>
    <row r="664" s="14" customFormat="1">
      <c r="A664" s="14"/>
      <c r="B664" s="206"/>
      <c r="C664" s="14"/>
      <c r="D664" s="199" t="s">
        <v>134</v>
      </c>
      <c r="E664" s="207" t="s">
        <v>1</v>
      </c>
      <c r="F664" s="208" t="s">
        <v>825</v>
      </c>
      <c r="G664" s="14"/>
      <c r="H664" s="209">
        <v>2048.21</v>
      </c>
      <c r="I664" s="210"/>
      <c r="J664" s="14"/>
      <c r="K664" s="14"/>
      <c r="L664" s="206"/>
      <c r="M664" s="211"/>
      <c r="N664" s="212"/>
      <c r="O664" s="212"/>
      <c r="P664" s="212"/>
      <c r="Q664" s="212"/>
      <c r="R664" s="212"/>
      <c r="S664" s="212"/>
      <c r="T664" s="213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07" t="s">
        <v>134</v>
      </c>
      <c r="AU664" s="207" t="s">
        <v>83</v>
      </c>
      <c r="AV664" s="14" t="s">
        <v>83</v>
      </c>
      <c r="AW664" s="14" t="s">
        <v>30</v>
      </c>
      <c r="AX664" s="14" t="s">
        <v>81</v>
      </c>
      <c r="AY664" s="207" t="s">
        <v>125</v>
      </c>
    </row>
    <row r="665" s="2" customFormat="1" ht="32.4" customHeight="1">
      <c r="A665" s="38"/>
      <c r="B665" s="184"/>
      <c r="C665" s="222" t="s">
        <v>835</v>
      </c>
      <c r="D665" s="222" t="s">
        <v>161</v>
      </c>
      <c r="E665" s="223" t="s">
        <v>836</v>
      </c>
      <c r="F665" s="224" t="s">
        <v>837</v>
      </c>
      <c r="G665" s="225" t="s">
        <v>176</v>
      </c>
      <c r="H665" s="226">
        <v>2355.442</v>
      </c>
      <c r="I665" s="227"/>
      <c r="J665" s="228">
        <f>ROUND(I665*H665,2)</f>
        <v>0</v>
      </c>
      <c r="K665" s="224" t="s">
        <v>131</v>
      </c>
      <c r="L665" s="229"/>
      <c r="M665" s="230" t="s">
        <v>1</v>
      </c>
      <c r="N665" s="231" t="s">
        <v>38</v>
      </c>
      <c r="O665" s="77"/>
      <c r="P665" s="194">
        <f>O665*H665</f>
        <v>0</v>
      </c>
      <c r="Q665" s="194">
        <v>0.00029999999999999997</v>
      </c>
      <c r="R665" s="194">
        <f>Q665*H665</f>
        <v>0.70663259999999994</v>
      </c>
      <c r="S665" s="194">
        <v>0</v>
      </c>
      <c r="T665" s="195">
        <f>S665*H665</f>
        <v>0</v>
      </c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R665" s="196" t="s">
        <v>317</v>
      </c>
      <c r="AT665" s="196" t="s">
        <v>161</v>
      </c>
      <c r="AU665" s="196" t="s">
        <v>83</v>
      </c>
      <c r="AY665" s="19" t="s">
        <v>125</v>
      </c>
      <c r="BE665" s="197">
        <f>IF(N665="základní",J665,0)</f>
        <v>0</v>
      </c>
      <c r="BF665" s="197">
        <f>IF(N665="snížená",J665,0)</f>
        <v>0</v>
      </c>
      <c r="BG665" s="197">
        <f>IF(N665="zákl. přenesená",J665,0)</f>
        <v>0</v>
      </c>
      <c r="BH665" s="197">
        <f>IF(N665="sníž. přenesená",J665,0)</f>
        <v>0</v>
      </c>
      <c r="BI665" s="197">
        <f>IF(N665="nulová",J665,0)</f>
        <v>0</v>
      </c>
      <c r="BJ665" s="19" t="s">
        <v>81</v>
      </c>
      <c r="BK665" s="197">
        <f>ROUND(I665*H665,2)</f>
        <v>0</v>
      </c>
      <c r="BL665" s="19" t="s">
        <v>225</v>
      </c>
      <c r="BM665" s="196" t="s">
        <v>838</v>
      </c>
    </row>
    <row r="666" s="14" customFormat="1">
      <c r="A666" s="14"/>
      <c r="B666" s="206"/>
      <c r="C666" s="14"/>
      <c r="D666" s="199" t="s">
        <v>134</v>
      </c>
      <c r="E666" s="207" t="s">
        <v>1</v>
      </c>
      <c r="F666" s="208" t="s">
        <v>839</v>
      </c>
      <c r="G666" s="14"/>
      <c r="H666" s="209">
        <v>2355.442</v>
      </c>
      <c r="I666" s="210"/>
      <c r="J666" s="14"/>
      <c r="K666" s="14"/>
      <c r="L666" s="206"/>
      <c r="M666" s="211"/>
      <c r="N666" s="212"/>
      <c r="O666" s="212"/>
      <c r="P666" s="212"/>
      <c r="Q666" s="212"/>
      <c r="R666" s="212"/>
      <c r="S666" s="212"/>
      <c r="T666" s="213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07" t="s">
        <v>134</v>
      </c>
      <c r="AU666" s="207" t="s">
        <v>83</v>
      </c>
      <c r="AV666" s="14" t="s">
        <v>83</v>
      </c>
      <c r="AW666" s="14" t="s">
        <v>30</v>
      </c>
      <c r="AX666" s="14" t="s">
        <v>81</v>
      </c>
      <c r="AY666" s="207" t="s">
        <v>125</v>
      </c>
    </row>
    <row r="667" s="2" customFormat="1" ht="32.4" customHeight="1">
      <c r="A667" s="38"/>
      <c r="B667" s="184"/>
      <c r="C667" s="185" t="s">
        <v>840</v>
      </c>
      <c r="D667" s="185" t="s">
        <v>127</v>
      </c>
      <c r="E667" s="186" t="s">
        <v>841</v>
      </c>
      <c r="F667" s="187" t="s">
        <v>842</v>
      </c>
      <c r="G667" s="188" t="s">
        <v>176</v>
      </c>
      <c r="H667" s="189">
        <v>2048.21</v>
      </c>
      <c r="I667" s="190"/>
      <c r="J667" s="191">
        <f>ROUND(I667*H667,2)</f>
        <v>0</v>
      </c>
      <c r="K667" s="187" t="s">
        <v>131</v>
      </c>
      <c r="L667" s="39"/>
      <c r="M667" s="192" t="s">
        <v>1</v>
      </c>
      <c r="N667" s="193" t="s">
        <v>38</v>
      </c>
      <c r="O667" s="77"/>
      <c r="P667" s="194">
        <f>O667*H667</f>
        <v>0</v>
      </c>
      <c r="Q667" s="194">
        <v>0</v>
      </c>
      <c r="R667" s="194">
        <f>Q667*H667</f>
        <v>0</v>
      </c>
      <c r="S667" s="194">
        <v>0</v>
      </c>
      <c r="T667" s="195">
        <f>S667*H667</f>
        <v>0</v>
      </c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R667" s="196" t="s">
        <v>225</v>
      </c>
      <c r="AT667" s="196" t="s">
        <v>127</v>
      </c>
      <c r="AU667" s="196" t="s">
        <v>83</v>
      </c>
      <c r="AY667" s="19" t="s">
        <v>125</v>
      </c>
      <c r="BE667" s="197">
        <f>IF(N667="základní",J667,0)</f>
        <v>0</v>
      </c>
      <c r="BF667" s="197">
        <f>IF(N667="snížená",J667,0)</f>
        <v>0</v>
      </c>
      <c r="BG667" s="197">
        <f>IF(N667="zákl. přenesená",J667,0)</f>
        <v>0</v>
      </c>
      <c r="BH667" s="197">
        <f>IF(N667="sníž. přenesená",J667,0)</f>
        <v>0</v>
      </c>
      <c r="BI667" s="197">
        <f>IF(N667="nulová",J667,0)</f>
        <v>0</v>
      </c>
      <c r="BJ667" s="19" t="s">
        <v>81</v>
      </c>
      <c r="BK667" s="197">
        <f>ROUND(I667*H667,2)</f>
        <v>0</v>
      </c>
      <c r="BL667" s="19" t="s">
        <v>225</v>
      </c>
      <c r="BM667" s="196" t="s">
        <v>843</v>
      </c>
    </row>
    <row r="668" s="14" customFormat="1">
      <c r="A668" s="14"/>
      <c r="B668" s="206"/>
      <c r="C668" s="14"/>
      <c r="D668" s="199" t="s">
        <v>134</v>
      </c>
      <c r="E668" s="207" t="s">
        <v>1</v>
      </c>
      <c r="F668" s="208" t="s">
        <v>825</v>
      </c>
      <c r="G668" s="14"/>
      <c r="H668" s="209">
        <v>2048.21</v>
      </c>
      <c r="I668" s="210"/>
      <c r="J668" s="14"/>
      <c r="K668" s="14"/>
      <c r="L668" s="206"/>
      <c r="M668" s="211"/>
      <c r="N668" s="212"/>
      <c r="O668" s="212"/>
      <c r="P668" s="212"/>
      <c r="Q668" s="212"/>
      <c r="R668" s="212"/>
      <c r="S668" s="212"/>
      <c r="T668" s="213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07" t="s">
        <v>134</v>
      </c>
      <c r="AU668" s="207" t="s">
        <v>83</v>
      </c>
      <c r="AV668" s="14" t="s">
        <v>83</v>
      </c>
      <c r="AW668" s="14" t="s">
        <v>30</v>
      </c>
      <c r="AX668" s="14" t="s">
        <v>81</v>
      </c>
      <c r="AY668" s="207" t="s">
        <v>125</v>
      </c>
    </row>
    <row r="669" s="2" customFormat="1" ht="32.4" customHeight="1">
      <c r="A669" s="38"/>
      <c r="B669" s="184"/>
      <c r="C669" s="222" t="s">
        <v>844</v>
      </c>
      <c r="D669" s="222" t="s">
        <v>161</v>
      </c>
      <c r="E669" s="223" t="s">
        <v>836</v>
      </c>
      <c r="F669" s="224" t="s">
        <v>837</v>
      </c>
      <c r="G669" s="225" t="s">
        <v>176</v>
      </c>
      <c r="H669" s="226">
        <v>2355.442</v>
      </c>
      <c r="I669" s="227"/>
      <c r="J669" s="228">
        <f>ROUND(I669*H669,2)</f>
        <v>0</v>
      </c>
      <c r="K669" s="224" t="s">
        <v>131</v>
      </c>
      <c r="L669" s="229"/>
      <c r="M669" s="230" t="s">
        <v>1</v>
      </c>
      <c r="N669" s="231" t="s">
        <v>38</v>
      </c>
      <c r="O669" s="77"/>
      <c r="P669" s="194">
        <f>O669*H669</f>
        <v>0</v>
      </c>
      <c r="Q669" s="194">
        <v>0.00029999999999999997</v>
      </c>
      <c r="R669" s="194">
        <f>Q669*H669</f>
        <v>0.70663259999999994</v>
      </c>
      <c r="S669" s="194">
        <v>0</v>
      </c>
      <c r="T669" s="195">
        <f>S669*H669</f>
        <v>0</v>
      </c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R669" s="196" t="s">
        <v>317</v>
      </c>
      <c r="AT669" s="196" t="s">
        <v>161</v>
      </c>
      <c r="AU669" s="196" t="s">
        <v>83</v>
      </c>
      <c r="AY669" s="19" t="s">
        <v>125</v>
      </c>
      <c r="BE669" s="197">
        <f>IF(N669="základní",J669,0)</f>
        <v>0</v>
      </c>
      <c r="BF669" s="197">
        <f>IF(N669="snížená",J669,0)</f>
        <v>0</v>
      </c>
      <c r="BG669" s="197">
        <f>IF(N669="zákl. přenesená",J669,0)</f>
        <v>0</v>
      </c>
      <c r="BH669" s="197">
        <f>IF(N669="sníž. přenesená",J669,0)</f>
        <v>0</v>
      </c>
      <c r="BI669" s="197">
        <f>IF(N669="nulová",J669,0)</f>
        <v>0</v>
      </c>
      <c r="BJ669" s="19" t="s">
        <v>81</v>
      </c>
      <c r="BK669" s="197">
        <f>ROUND(I669*H669,2)</f>
        <v>0</v>
      </c>
      <c r="BL669" s="19" t="s">
        <v>225</v>
      </c>
      <c r="BM669" s="196" t="s">
        <v>845</v>
      </c>
    </row>
    <row r="670" s="14" customFormat="1">
      <c r="A670" s="14"/>
      <c r="B670" s="206"/>
      <c r="C670" s="14"/>
      <c r="D670" s="199" t="s">
        <v>134</v>
      </c>
      <c r="E670" s="207" t="s">
        <v>1</v>
      </c>
      <c r="F670" s="208" t="s">
        <v>839</v>
      </c>
      <c r="G670" s="14"/>
      <c r="H670" s="209">
        <v>2355.442</v>
      </c>
      <c r="I670" s="210"/>
      <c r="J670" s="14"/>
      <c r="K670" s="14"/>
      <c r="L670" s="206"/>
      <c r="M670" s="211"/>
      <c r="N670" s="212"/>
      <c r="O670" s="212"/>
      <c r="P670" s="212"/>
      <c r="Q670" s="212"/>
      <c r="R670" s="212"/>
      <c r="S670" s="212"/>
      <c r="T670" s="213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07" t="s">
        <v>134</v>
      </c>
      <c r="AU670" s="207" t="s">
        <v>83</v>
      </c>
      <c r="AV670" s="14" t="s">
        <v>83</v>
      </c>
      <c r="AW670" s="14" t="s">
        <v>30</v>
      </c>
      <c r="AX670" s="14" t="s">
        <v>81</v>
      </c>
      <c r="AY670" s="207" t="s">
        <v>125</v>
      </c>
    </row>
    <row r="671" s="2" customFormat="1" ht="43.2" customHeight="1">
      <c r="A671" s="38"/>
      <c r="B671" s="184"/>
      <c r="C671" s="185" t="s">
        <v>846</v>
      </c>
      <c r="D671" s="185" t="s">
        <v>127</v>
      </c>
      <c r="E671" s="186" t="s">
        <v>847</v>
      </c>
      <c r="F671" s="187" t="s">
        <v>848</v>
      </c>
      <c r="G671" s="188" t="s">
        <v>152</v>
      </c>
      <c r="H671" s="189">
        <v>2.355</v>
      </c>
      <c r="I671" s="190"/>
      <c r="J671" s="191">
        <f>ROUND(I671*H671,2)</f>
        <v>0</v>
      </c>
      <c r="K671" s="187" t="s">
        <v>131</v>
      </c>
      <c r="L671" s="39"/>
      <c r="M671" s="192" t="s">
        <v>1</v>
      </c>
      <c r="N671" s="193" t="s">
        <v>38</v>
      </c>
      <c r="O671" s="77"/>
      <c r="P671" s="194">
        <f>O671*H671</f>
        <v>0</v>
      </c>
      <c r="Q671" s="194">
        <v>0</v>
      </c>
      <c r="R671" s="194">
        <f>Q671*H671</f>
        <v>0</v>
      </c>
      <c r="S671" s="194">
        <v>0</v>
      </c>
      <c r="T671" s="195">
        <f>S671*H671</f>
        <v>0</v>
      </c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196" t="s">
        <v>225</v>
      </c>
      <c r="AT671" s="196" t="s">
        <v>127</v>
      </c>
      <c r="AU671" s="196" t="s">
        <v>83</v>
      </c>
      <c r="AY671" s="19" t="s">
        <v>125</v>
      </c>
      <c r="BE671" s="197">
        <f>IF(N671="základní",J671,0)</f>
        <v>0</v>
      </c>
      <c r="BF671" s="197">
        <f>IF(N671="snížená",J671,0)</f>
        <v>0</v>
      </c>
      <c r="BG671" s="197">
        <f>IF(N671="zákl. přenesená",J671,0)</f>
        <v>0</v>
      </c>
      <c r="BH671" s="197">
        <f>IF(N671="sníž. přenesená",J671,0)</f>
        <v>0</v>
      </c>
      <c r="BI671" s="197">
        <f>IF(N671="nulová",J671,0)</f>
        <v>0</v>
      </c>
      <c r="BJ671" s="19" t="s">
        <v>81</v>
      </c>
      <c r="BK671" s="197">
        <f>ROUND(I671*H671,2)</f>
        <v>0</v>
      </c>
      <c r="BL671" s="19" t="s">
        <v>225</v>
      </c>
      <c r="BM671" s="196" t="s">
        <v>849</v>
      </c>
    </row>
    <row r="672" s="12" customFormat="1" ht="22.8" customHeight="1">
      <c r="A672" s="12"/>
      <c r="B672" s="171"/>
      <c r="C672" s="12"/>
      <c r="D672" s="172" t="s">
        <v>72</v>
      </c>
      <c r="E672" s="182" t="s">
        <v>850</v>
      </c>
      <c r="F672" s="182" t="s">
        <v>851</v>
      </c>
      <c r="G672" s="12"/>
      <c r="H672" s="12"/>
      <c r="I672" s="174"/>
      <c r="J672" s="183">
        <f>BK672</f>
        <v>0</v>
      </c>
      <c r="K672" s="12"/>
      <c r="L672" s="171"/>
      <c r="M672" s="176"/>
      <c r="N672" s="177"/>
      <c r="O672" s="177"/>
      <c r="P672" s="178">
        <f>SUM(P673:P783)</f>
        <v>0</v>
      </c>
      <c r="Q672" s="177"/>
      <c r="R672" s="178">
        <f>SUM(R673:R783)</f>
        <v>141.55399833999999</v>
      </c>
      <c r="S672" s="177"/>
      <c r="T672" s="179">
        <f>SUM(T673:T783)</f>
        <v>0</v>
      </c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R672" s="172" t="s">
        <v>83</v>
      </c>
      <c r="AT672" s="180" t="s">
        <v>72</v>
      </c>
      <c r="AU672" s="180" t="s">
        <v>81</v>
      </c>
      <c r="AY672" s="172" t="s">
        <v>125</v>
      </c>
      <c r="BK672" s="181">
        <f>SUM(BK673:BK783)</f>
        <v>0</v>
      </c>
    </row>
    <row r="673" s="2" customFormat="1" ht="14.4" customHeight="1">
      <c r="A673" s="38"/>
      <c r="B673" s="184"/>
      <c r="C673" s="185" t="s">
        <v>852</v>
      </c>
      <c r="D673" s="185" t="s">
        <v>127</v>
      </c>
      <c r="E673" s="186" t="s">
        <v>853</v>
      </c>
      <c r="F673" s="187" t="s">
        <v>854</v>
      </c>
      <c r="G673" s="188" t="s">
        <v>183</v>
      </c>
      <c r="H673" s="189">
        <v>8</v>
      </c>
      <c r="I673" s="190"/>
      <c r="J673" s="191">
        <f>ROUND(I673*H673,2)</f>
        <v>0</v>
      </c>
      <c r="K673" s="187" t="s">
        <v>1</v>
      </c>
      <c r="L673" s="39"/>
      <c r="M673" s="192" t="s">
        <v>1</v>
      </c>
      <c r="N673" s="193" t="s">
        <v>38</v>
      </c>
      <c r="O673" s="77"/>
      <c r="P673" s="194">
        <f>O673*H673</f>
        <v>0</v>
      </c>
      <c r="Q673" s="194">
        <v>0</v>
      </c>
      <c r="R673" s="194">
        <f>Q673*H673</f>
        <v>0</v>
      </c>
      <c r="S673" s="194">
        <v>0</v>
      </c>
      <c r="T673" s="195">
        <f>S673*H673</f>
        <v>0</v>
      </c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196" t="s">
        <v>225</v>
      </c>
      <c r="AT673" s="196" t="s">
        <v>127</v>
      </c>
      <c r="AU673" s="196" t="s">
        <v>83</v>
      </c>
      <c r="AY673" s="19" t="s">
        <v>125</v>
      </c>
      <c r="BE673" s="197">
        <f>IF(N673="základní",J673,0)</f>
        <v>0</v>
      </c>
      <c r="BF673" s="197">
        <f>IF(N673="snížená",J673,0)</f>
        <v>0</v>
      </c>
      <c r="BG673" s="197">
        <f>IF(N673="zákl. přenesená",J673,0)</f>
        <v>0</v>
      </c>
      <c r="BH673" s="197">
        <f>IF(N673="sníž. přenesená",J673,0)</f>
        <v>0</v>
      </c>
      <c r="BI673" s="197">
        <f>IF(N673="nulová",J673,0)</f>
        <v>0</v>
      </c>
      <c r="BJ673" s="19" t="s">
        <v>81</v>
      </c>
      <c r="BK673" s="197">
        <f>ROUND(I673*H673,2)</f>
        <v>0</v>
      </c>
      <c r="BL673" s="19" t="s">
        <v>225</v>
      </c>
      <c r="BM673" s="196" t="s">
        <v>855</v>
      </c>
    </row>
    <row r="674" s="2" customFormat="1" ht="32.4" customHeight="1">
      <c r="A674" s="38"/>
      <c r="B674" s="184"/>
      <c r="C674" s="185" t="s">
        <v>856</v>
      </c>
      <c r="D674" s="185" t="s">
        <v>127</v>
      </c>
      <c r="E674" s="186" t="s">
        <v>857</v>
      </c>
      <c r="F674" s="187" t="s">
        <v>858</v>
      </c>
      <c r="G674" s="188" t="s">
        <v>176</v>
      </c>
      <c r="H674" s="189">
        <v>2209.6770000000001</v>
      </c>
      <c r="I674" s="190"/>
      <c r="J674" s="191">
        <f>ROUND(I674*H674,2)</f>
        <v>0</v>
      </c>
      <c r="K674" s="187" t="s">
        <v>131</v>
      </c>
      <c r="L674" s="39"/>
      <c r="M674" s="192" t="s">
        <v>1</v>
      </c>
      <c r="N674" s="193" t="s">
        <v>38</v>
      </c>
      <c r="O674" s="77"/>
      <c r="P674" s="194">
        <f>O674*H674</f>
        <v>0</v>
      </c>
      <c r="Q674" s="194">
        <v>0</v>
      </c>
      <c r="R674" s="194">
        <f>Q674*H674</f>
        <v>0</v>
      </c>
      <c r="S674" s="194">
        <v>0</v>
      </c>
      <c r="T674" s="195">
        <f>S674*H674</f>
        <v>0</v>
      </c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R674" s="196" t="s">
        <v>225</v>
      </c>
      <c r="AT674" s="196" t="s">
        <v>127</v>
      </c>
      <c r="AU674" s="196" t="s">
        <v>83</v>
      </c>
      <c r="AY674" s="19" t="s">
        <v>125</v>
      </c>
      <c r="BE674" s="197">
        <f>IF(N674="základní",J674,0)</f>
        <v>0</v>
      </c>
      <c r="BF674" s="197">
        <f>IF(N674="snížená",J674,0)</f>
        <v>0</v>
      </c>
      <c r="BG674" s="197">
        <f>IF(N674="zákl. přenesená",J674,0)</f>
        <v>0</v>
      </c>
      <c r="BH674" s="197">
        <f>IF(N674="sníž. přenesená",J674,0)</f>
        <v>0</v>
      </c>
      <c r="BI674" s="197">
        <f>IF(N674="nulová",J674,0)</f>
        <v>0</v>
      </c>
      <c r="BJ674" s="19" t="s">
        <v>81</v>
      </c>
      <c r="BK674" s="197">
        <f>ROUND(I674*H674,2)</f>
        <v>0</v>
      </c>
      <c r="BL674" s="19" t="s">
        <v>225</v>
      </c>
      <c r="BM674" s="196" t="s">
        <v>859</v>
      </c>
    </row>
    <row r="675" s="13" customFormat="1">
      <c r="A675" s="13"/>
      <c r="B675" s="198"/>
      <c r="C675" s="13"/>
      <c r="D675" s="199" t="s">
        <v>134</v>
      </c>
      <c r="E675" s="200" t="s">
        <v>1</v>
      </c>
      <c r="F675" s="201" t="s">
        <v>860</v>
      </c>
      <c r="G675" s="13"/>
      <c r="H675" s="200" t="s">
        <v>1</v>
      </c>
      <c r="I675" s="202"/>
      <c r="J675" s="13"/>
      <c r="K675" s="13"/>
      <c r="L675" s="198"/>
      <c r="M675" s="203"/>
      <c r="N675" s="204"/>
      <c r="O675" s="204"/>
      <c r="P675" s="204"/>
      <c r="Q675" s="204"/>
      <c r="R675" s="204"/>
      <c r="S675" s="204"/>
      <c r="T675" s="205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00" t="s">
        <v>134</v>
      </c>
      <c r="AU675" s="200" t="s">
        <v>83</v>
      </c>
      <c r="AV675" s="13" t="s">
        <v>81</v>
      </c>
      <c r="AW675" s="13" t="s">
        <v>30</v>
      </c>
      <c r="AX675" s="13" t="s">
        <v>73</v>
      </c>
      <c r="AY675" s="200" t="s">
        <v>125</v>
      </c>
    </row>
    <row r="676" s="14" customFormat="1">
      <c r="A676" s="14"/>
      <c r="B676" s="206"/>
      <c r="C676" s="14"/>
      <c r="D676" s="199" t="s">
        <v>134</v>
      </c>
      <c r="E676" s="207" t="s">
        <v>1</v>
      </c>
      <c r="F676" s="208" t="s">
        <v>861</v>
      </c>
      <c r="G676" s="14"/>
      <c r="H676" s="209">
        <v>6.6710000000000003</v>
      </c>
      <c r="I676" s="210"/>
      <c r="J676" s="14"/>
      <c r="K676" s="14"/>
      <c r="L676" s="206"/>
      <c r="M676" s="211"/>
      <c r="N676" s="212"/>
      <c r="O676" s="212"/>
      <c r="P676" s="212"/>
      <c r="Q676" s="212"/>
      <c r="R676" s="212"/>
      <c r="S676" s="212"/>
      <c r="T676" s="213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07" t="s">
        <v>134</v>
      </c>
      <c r="AU676" s="207" t="s">
        <v>83</v>
      </c>
      <c r="AV676" s="14" t="s">
        <v>83</v>
      </c>
      <c r="AW676" s="14" t="s">
        <v>30</v>
      </c>
      <c r="AX676" s="14" t="s">
        <v>73</v>
      </c>
      <c r="AY676" s="207" t="s">
        <v>125</v>
      </c>
    </row>
    <row r="677" s="14" customFormat="1">
      <c r="A677" s="14"/>
      <c r="B677" s="206"/>
      <c r="C677" s="14"/>
      <c r="D677" s="199" t="s">
        <v>134</v>
      </c>
      <c r="E677" s="207" t="s">
        <v>1</v>
      </c>
      <c r="F677" s="208" t="s">
        <v>862</v>
      </c>
      <c r="G677" s="14"/>
      <c r="H677" s="209">
        <v>8.3780000000000001</v>
      </c>
      <c r="I677" s="210"/>
      <c r="J677" s="14"/>
      <c r="K677" s="14"/>
      <c r="L677" s="206"/>
      <c r="M677" s="211"/>
      <c r="N677" s="212"/>
      <c r="O677" s="212"/>
      <c r="P677" s="212"/>
      <c r="Q677" s="212"/>
      <c r="R677" s="212"/>
      <c r="S677" s="212"/>
      <c r="T677" s="213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07" t="s">
        <v>134</v>
      </c>
      <c r="AU677" s="207" t="s">
        <v>83</v>
      </c>
      <c r="AV677" s="14" t="s">
        <v>83</v>
      </c>
      <c r="AW677" s="14" t="s">
        <v>30</v>
      </c>
      <c r="AX677" s="14" t="s">
        <v>73</v>
      </c>
      <c r="AY677" s="207" t="s">
        <v>125</v>
      </c>
    </row>
    <row r="678" s="16" customFormat="1">
      <c r="A678" s="16"/>
      <c r="B678" s="232"/>
      <c r="C678" s="16"/>
      <c r="D678" s="199" t="s">
        <v>134</v>
      </c>
      <c r="E678" s="233" t="s">
        <v>1</v>
      </c>
      <c r="F678" s="234" t="s">
        <v>409</v>
      </c>
      <c r="G678" s="16"/>
      <c r="H678" s="235">
        <v>15.049</v>
      </c>
      <c r="I678" s="236"/>
      <c r="J678" s="16"/>
      <c r="K678" s="16"/>
      <c r="L678" s="232"/>
      <c r="M678" s="237"/>
      <c r="N678" s="238"/>
      <c r="O678" s="238"/>
      <c r="P678" s="238"/>
      <c r="Q678" s="238"/>
      <c r="R678" s="238"/>
      <c r="S678" s="238"/>
      <c r="T678" s="239"/>
      <c r="U678" s="16"/>
      <c r="V678" s="16"/>
      <c r="W678" s="16"/>
      <c r="X678" s="16"/>
      <c r="Y678" s="16"/>
      <c r="Z678" s="16"/>
      <c r="AA678" s="16"/>
      <c r="AB678" s="16"/>
      <c r="AC678" s="16"/>
      <c r="AD678" s="16"/>
      <c r="AE678" s="16"/>
      <c r="AT678" s="233" t="s">
        <v>134</v>
      </c>
      <c r="AU678" s="233" t="s">
        <v>83</v>
      </c>
      <c r="AV678" s="16" t="s">
        <v>144</v>
      </c>
      <c r="AW678" s="16" t="s">
        <v>30</v>
      </c>
      <c r="AX678" s="16" t="s">
        <v>73</v>
      </c>
      <c r="AY678" s="233" t="s">
        <v>125</v>
      </c>
    </row>
    <row r="679" s="13" customFormat="1">
      <c r="A679" s="13"/>
      <c r="B679" s="198"/>
      <c r="C679" s="13"/>
      <c r="D679" s="199" t="s">
        <v>134</v>
      </c>
      <c r="E679" s="200" t="s">
        <v>1</v>
      </c>
      <c r="F679" s="201" t="s">
        <v>863</v>
      </c>
      <c r="G679" s="13"/>
      <c r="H679" s="200" t="s">
        <v>1</v>
      </c>
      <c r="I679" s="202"/>
      <c r="J679" s="13"/>
      <c r="K679" s="13"/>
      <c r="L679" s="198"/>
      <c r="M679" s="203"/>
      <c r="N679" s="204"/>
      <c r="O679" s="204"/>
      <c r="P679" s="204"/>
      <c r="Q679" s="204"/>
      <c r="R679" s="204"/>
      <c r="S679" s="204"/>
      <c r="T679" s="205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00" t="s">
        <v>134</v>
      </c>
      <c r="AU679" s="200" t="s">
        <v>83</v>
      </c>
      <c r="AV679" s="13" t="s">
        <v>81</v>
      </c>
      <c r="AW679" s="13" t="s">
        <v>30</v>
      </c>
      <c r="AX679" s="13" t="s">
        <v>73</v>
      </c>
      <c r="AY679" s="200" t="s">
        <v>125</v>
      </c>
    </row>
    <row r="680" s="14" customFormat="1">
      <c r="A680" s="14"/>
      <c r="B680" s="206"/>
      <c r="C680" s="14"/>
      <c r="D680" s="199" t="s">
        <v>134</v>
      </c>
      <c r="E680" s="207" t="s">
        <v>1</v>
      </c>
      <c r="F680" s="208" t="s">
        <v>864</v>
      </c>
      <c r="G680" s="14"/>
      <c r="H680" s="209">
        <v>1922.0899999999999</v>
      </c>
      <c r="I680" s="210"/>
      <c r="J680" s="14"/>
      <c r="K680" s="14"/>
      <c r="L680" s="206"/>
      <c r="M680" s="211"/>
      <c r="N680" s="212"/>
      <c r="O680" s="212"/>
      <c r="P680" s="212"/>
      <c r="Q680" s="212"/>
      <c r="R680" s="212"/>
      <c r="S680" s="212"/>
      <c r="T680" s="213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07" t="s">
        <v>134</v>
      </c>
      <c r="AU680" s="207" t="s">
        <v>83</v>
      </c>
      <c r="AV680" s="14" t="s">
        <v>83</v>
      </c>
      <c r="AW680" s="14" t="s">
        <v>30</v>
      </c>
      <c r="AX680" s="14" t="s">
        <v>73</v>
      </c>
      <c r="AY680" s="207" t="s">
        <v>125</v>
      </c>
    </row>
    <row r="681" s="14" customFormat="1">
      <c r="A681" s="14"/>
      <c r="B681" s="206"/>
      <c r="C681" s="14"/>
      <c r="D681" s="199" t="s">
        <v>134</v>
      </c>
      <c r="E681" s="207" t="s">
        <v>1</v>
      </c>
      <c r="F681" s="208" t="s">
        <v>865</v>
      </c>
      <c r="G681" s="14"/>
      <c r="H681" s="209">
        <v>175.04400000000001</v>
      </c>
      <c r="I681" s="210"/>
      <c r="J681" s="14"/>
      <c r="K681" s="14"/>
      <c r="L681" s="206"/>
      <c r="M681" s="211"/>
      <c r="N681" s="212"/>
      <c r="O681" s="212"/>
      <c r="P681" s="212"/>
      <c r="Q681" s="212"/>
      <c r="R681" s="212"/>
      <c r="S681" s="212"/>
      <c r="T681" s="213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07" t="s">
        <v>134</v>
      </c>
      <c r="AU681" s="207" t="s">
        <v>83</v>
      </c>
      <c r="AV681" s="14" t="s">
        <v>83</v>
      </c>
      <c r="AW681" s="14" t="s">
        <v>30</v>
      </c>
      <c r="AX681" s="14" t="s">
        <v>73</v>
      </c>
      <c r="AY681" s="207" t="s">
        <v>125</v>
      </c>
    </row>
    <row r="682" s="14" customFormat="1">
      <c r="A682" s="14"/>
      <c r="B682" s="206"/>
      <c r="C682" s="14"/>
      <c r="D682" s="199" t="s">
        <v>134</v>
      </c>
      <c r="E682" s="207" t="s">
        <v>1</v>
      </c>
      <c r="F682" s="208" t="s">
        <v>866</v>
      </c>
      <c r="G682" s="14"/>
      <c r="H682" s="209">
        <v>91.079999999999998</v>
      </c>
      <c r="I682" s="210"/>
      <c r="J682" s="14"/>
      <c r="K682" s="14"/>
      <c r="L682" s="206"/>
      <c r="M682" s="211"/>
      <c r="N682" s="212"/>
      <c r="O682" s="212"/>
      <c r="P682" s="212"/>
      <c r="Q682" s="212"/>
      <c r="R682" s="212"/>
      <c r="S682" s="212"/>
      <c r="T682" s="213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07" t="s">
        <v>134</v>
      </c>
      <c r="AU682" s="207" t="s">
        <v>83</v>
      </c>
      <c r="AV682" s="14" t="s">
        <v>83</v>
      </c>
      <c r="AW682" s="14" t="s">
        <v>30</v>
      </c>
      <c r="AX682" s="14" t="s">
        <v>73</v>
      </c>
      <c r="AY682" s="207" t="s">
        <v>125</v>
      </c>
    </row>
    <row r="683" s="14" customFormat="1">
      <c r="A683" s="14"/>
      <c r="B683" s="206"/>
      <c r="C683" s="14"/>
      <c r="D683" s="199" t="s">
        <v>134</v>
      </c>
      <c r="E683" s="207" t="s">
        <v>1</v>
      </c>
      <c r="F683" s="208" t="s">
        <v>867</v>
      </c>
      <c r="G683" s="14"/>
      <c r="H683" s="209">
        <v>6.4139999999999997</v>
      </c>
      <c r="I683" s="210"/>
      <c r="J683" s="14"/>
      <c r="K683" s="14"/>
      <c r="L683" s="206"/>
      <c r="M683" s="211"/>
      <c r="N683" s="212"/>
      <c r="O683" s="212"/>
      <c r="P683" s="212"/>
      <c r="Q683" s="212"/>
      <c r="R683" s="212"/>
      <c r="S683" s="212"/>
      <c r="T683" s="213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07" t="s">
        <v>134</v>
      </c>
      <c r="AU683" s="207" t="s">
        <v>83</v>
      </c>
      <c r="AV683" s="14" t="s">
        <v>83</v>
      </c>
      <c r="AW683" s="14" t="s">
        <v>30</v>
      </c>
      <c r="AX683" s="14" t="s">
        <v>73</v>
      </c>
      <c r="AY683" s="207" t="s">
        <v>125</v>
      </c>
    </row>
    <row r="684" s="15" customFormat="1">
      <c r="A684" s="15"/>
      <c r="B684" s="214"/>
      <c r="C684" s="15"/>
      <c r="D684" s="199" t="s">
        <v>134</v>
      </c>
      <c r="E684" s="215" t="s">
        <v>1</v>
      </c>
      <c r="F684" s="216" t="s">
        <v>139</v>
      </c>
      <c r="G684" s="15"/>
      <c r="H684" s="217">
        <v>2209.6770000000001</v>
      </c>
      <c r="I684" s="218"/>
      <c r="J684" s="15"/>
      <c r="K684" s="15"/>
      <c r="L684" s="214"/>
      <c r="M684" s="219"/>
      <c r="N684" s="220"/>
      <c r="O684" s="220"/>
      <c r="P684" s="220"/>
      <c r="Q684" s="220"/>
      <c r="R684" s="220"/>
      <c r="S684" s="220"/>
      <c r="T684" s="221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15" t="s">
        <v>134</v>
      </c>
      <c r="AU684" s="215" t="s">
        <v>83</v>
      </c>
      <c r="AV684" s="15" t="s">
        <v>132</v>
      </c>
      <c r="AW684" s="15" t="s">
        <v>30</v>
      </c>
      <c r="AX684" s="15" t="s">
        <v>81</v>
      </c>
      <c r="AY684" s="215" t="s">
        <v>125</v>
      </c>
    </row>
    <row r="685" s="2" customFormat="1" ht="14.4" customHeight="1">
      <c r="A685" s="38"/>
      <c r="B685" s="184"/>
      <c r="C685" s="222" t="s">
        <v>868</v>
      </c>
      <c r="D685" s="222" t="s">
        <v>161</v>
      </c>
      <c r="E685" s="223" t="s">
        <v>869</v>
      </c>
      <c r="F685" s="224" t="s">
        <v>870</v>
      </c>
      <c r="G685" s="225" t="s">
        <v>152</v>
      </c>
      <c r="H685" s="226">
        <v>0.442</v>
      </c>
      <c r="I685" s="227"/>
      <c r="J685" s="228">
        <f>ROUND(I685*H685,2)</f>
        <v>0</v>
      </c>
      <c r="K685" s="224" t="s">
        <v>131</v>
      </c>
      <c r="L685" s="229"/>
      <c r="M685" s="230" t="s">
        <v>1</v>
      </c>
      <c r="N685" s="231" t="s">
        <v>38</v>
      </c>
      <c r="O685" s="77"/>
      <c r="P685" s="194">
        <f>O685*H685</f>
        <v>0</v>
      </c>
      <c r="Q685" s="194">
        <v>1</v>
      </c>
      <c r="R685" s="194">
        <f>Q685*H685</f>
        <v>0.442</v>
      </c>
      <c r="S685" s="194">
        <v>0</v>
      </c>
      <c r="T685" s="195">
        <f>S685*H685</f>
        <v>0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196" t="s">
        <v>317</v>
      </c>
      <c r="AT685" s="196" t="s">
        <v>161</v>
      </c>
      <c r="AU685" s="196" t="s">
        <v>83</v>
      </c>
      <c r="AY685" s="19" t="s">
        <v>125</v>
      </c>
      <c r="BE685" s="197">
        <f>IF(N685="základní",J685,0)</f>
        <v>0</v>
      </c>
      <c r="BF685" s="197">
        <f>IF(N685="snížená",J685,0)</f>
        <v>0</v>
      </c>
      <c r="BG685" s="197">
        <f>IF(N685="zákl. přenesená",J685,0)</f>
        <v>0</v>
      </c>
      <c r="BH685" s="197">
        <f>IF(N685="sníž. přenesená",J685,0)</f>
        <v>0</v>
      </c>
      <c r="BI685" s="197">
        <f>IF(N685="nulová",J685,0)</f>
        <v>0</v>
      </c>
      <c r="BJ685" s="19" t="s">
        <v>81</v>
      </c>
      <c r="BK685" s="197">
        <f>ROUND(I685*H685,2)</f>
        <v>0</v>
      </c>
      <c r="BL685" s="19" t="s">
        <v>225</v>
      </c>
      <c r="BM685" s="196" t="s">
        <v>871</v>
      </c>
    </row>
    <row r="686" s="14" customFormat="1">
      <c r="A686" s="14"/>
      <c r="B686" s="206"/>
      <c r="C686" s="14"/>
      <c r="D686" s="199" t="s">
        <v>134</v>
      </c>
      <c r="E686" s="207" t="s">
        <v>1</v>
      </c>
      <c r="F686" s="208" t="s">
        <v>872</v>
      </c>
      <c r="G686" s="14"/>
      <c r="H686" s="209">
        <v>0.442</v>
      </c>
      <c r="I686" s="210"/>
      <c r="J686" s="14"/>
      <c r="K686" s="14"/>
      <c r="L686" s="206"/>
      <c r="M686" s="211"/>
      <c r="N686" s="212"/>
      <c r="O686" s="212"/>
      <c r="P686" s="212"/>
      <c r="Q686" s="212"/>
      <c r="R686" s="212"/>
      <c r="S686" s="212"/>
      <c r="T686" s="213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07" t="s">
        <v>134</v>
      </c>
      <c r="AU686" s="207" t="s">
        <v>83</v>
      </c>
      <c r="AV686" s="14" t="s">
        <v>83</v>
      </c>
      <c r="AW686" s="14" t="s">
        <v>30</v>
      </c>
      <c r="AX686" s="14" t="s">
        <v>81</v>
      </c>
      <c r="AY686" s="207" t="s">
        <v>125</v>
      </c>
    </row>
    <row r="687" s="2" customFormat="1" ht="54" customHeight="1">
      <c r="A687" s="38"/>
      <c r="B687" s="184"/>
      <c r="C687" s="185" t="s">
        <v>873</v>
      </c>
      <c r="D687" s="185" t="s">
        <v>127</v>
      </c>
      <c r="E687" s="186" t="s">
        <v>874</v>
      </c>
      <c r="F687" s="187" t="s">
        <v>875</v>
      </c>
      <c r="G687" s="188" t="s">
        <v>176</v>
      </c>
      <c r="H687" s="189">
        <v>1922.0899999999999</v>
      </c>
      <c r="I687" s="190"/>
      <c r="J687" s="191">
        <f>ROUND(I687*H687,2)</f>
        <v>0</v>
      </c>
      <c r="K687" s="187" t="s">
        <v>131</v>
      </c>
      <c r="L687" s="39"/>
      <c r="M687" s="192" t="s">
        <v>1</v>
      </c>
      <c r="N687" s="193" t="s">
        <v>38</v>
      </c>
      <c r="O687" s="77"/>
      <c r="P687" s="194">
        <f>O687*H687</f>
        <v>0</v>
      </c>
      <c r="Q687" s="194">
        <v>0.00142</v>
      </c>
      <c r="R687" s="194">
        <f>Q687*H687</f>
        <v>2.7293677999999999</v>
      </c>
      <c r="S687" s="194">
        <v>0</v>
      </c>
      <c r="T687" s="195">
        <f>S687*H687</f>
        <v>0</v>
      </c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196" t="s">
        <v>225</v>
      </c>
      <c r="AT687" s="196" t="s">
        <v>127</v>
      </c>
      <c r="AU687" s="196" t="s">
        <v>83</v>
      </c>
      <c r="AY687" s="19" t="s">
        <v>125</v>
      </c>
      <c r="BE687" s="197">
        <f>IF(N687="základní",J687,0)</f>
        <v>0</v>
      </c>
      <c r="BF687" s="197">
        <f>IF(N687="snížená",J687,0)</f>
        <v>0</v>
      </c>
      <c r="BG687" s="197">
        <f>IF(N687="zákl. přenesená",J687,0)</f>
        <v>0</v>
      </c>
      <c r="BH687" s="197">
        <f>IF(N687="sníž. přenesená",J687,0)</f>
        <v>0</v>
      </c>
      <c r="BI687" s="197">
        <f>IF(N687="nulová",J687,0)</f>
        <v>0</v>
      </c>
      <c r="BJ687" s="19" t="s">
        <v>81</v>
      </c>
      <c r="BK687" s="197">
        <f>ROUND(I687*H687,2)</f>
        <v>0</v>
      </c>
      <c r="BL687" s="19" t="s">
        <v>225</v>
      </c>
      <c r="BM687" s="196" t="s">
        <v>876</v>
      </c>
    </row>
    <row r="688" s="13" customFormat="1">
      <c r="A688" s="13"/>
      <c r="B688" s="198"/>
      <c r="C688" s="13"/>
      <c r="D688" s="199" t="s">
        <v>134</v>
      </c>
      <c r="E688" s="200" t="s">
        <v>1</v>
      </c>
      <c r="F688" s="201" t="s">
        <v>863</v>
      </c>
      <c r="G688" s="13"/>
      <c r="H688" s="200" t="s">
        <v>1</v>
      </c>
      <c r="I688" s="202"/>
      <c r="J688" s="13"/>
      <c r="K688" s="13"/>
      <c r="L688" s="198"/>
      <c r="M688" s="203"/>
      <c r="N688" s="204"/>
      <c r="O688" s="204"/>
      <c r="P688" s="204"/>
      <c r="Q688" s="204"/>
      <c r="R688" s="204"/>
      <c r="S688" s="204"/>
      <c r="T688" s="205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00" t="s">
        <v>134</v>
      </c>
      <c r="AU688" s="200" t="s">
        <v>83</v>
      </c>
      <c r="AV688" s="13" t="s">
        <v>81</v>
      </c>
      <c r="AW688" s="13" t="s">
        <v>30</v>
      </c>
      <c r="AX688" s="13" t="s">
        <v>73</v>
      </c>
      <c r="AY688" s="200" t="s">
        <v>125</v>
      </c>
    </row>
    <row r="689" s="14" customFormat="1">
      <c r="A689" s="14"/>
      <c r="B689" s="206"/>
      <c r="C689" s="14"/>
      <c r="D689" s="199" t="s">
        <v>134</v>
      </c>
      <c r="E689" s="207" t="s">
        <v>1</v>
      </c>
      <c r="F689" s="208" t="s">
        <v>864</v>
      </c>
      <c r="G689" s="14"/>
      <c r="H689" s="209">
        <v>1922.0899999999999</v>
      </c>
      <c r="I689" s="210"/>
      <c r="J689" s="14"/>
      <c r="K689" s="14"/>
      <c r="L689" s="206"/>
      <c r="M689" s="211"/>
      <c r="N689" s="212"/>
      <c r="O689" s="212"/>
      <c r="P689" s="212"/>
      <c r="Q689" s="212"/>
      <c r="R689" s="212"/>
      <c r="S689" s="212"/>
      <c r="T689" s="213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07" t="s">
        <v>134</v>
      </c>
      <c r="AU689" s="207" t="s">
        <v>83</v>
      </c>
      <c r="AV689" s="14" t="s">
        <v>83</v>
      </c>
      <c r="AW689" s="14" t="s">
        <v>30</v>
      </c>
      <c r="AX689" s="14" t="s">
        <v>73</v>
      </c>
      <c r="AY689" s="207" t="s">
        <v>125</v>
      </c>
    </row>
    <row r="690" s="15" customFormat="1">
      <c r="A690" s="15"/>
      <c r="B690" s="214"/>
      <c r="C690" s="15"/>
      <c r="D690" s="199" t="s">
        <v>134</v>
      </c>
      <c r="E690" s="215" t="s">
        <v>1</v>
      </c>
      <c r="F690" s="216" t="s">
        <v>139</v>
      </c>
      <c r="G690" s="15"/>
      <c r="H690" s="217">
        <v>1922.0899999999999</v>
      </c>
      <c r="I690" s="218"/>
      <c r="J690" s="15"/>
      <c r="K690" s="15"/>
      <c r="L690" s="214"/>
      <c r="M690" s="219"/>
      <c r="N690" s="220"/>
      <c r="O690" s="220"/>
      <c r="P690" s="220"/>
      <c r="Q690" s="220"/>
      <c r="R690" s="220"/>
      <c r="S690" s="220"/>
      <c r="T690" s="221"/>
      <c r="U690" s="15"/>
      <c r="V690" s="15"/>
      <c r="W690" s="15"/>
      <c r="X690" s="15"/>
      <c r="Y690" s="15"/>
      <c r="Z690" s="15"/>
      <c r="AA690" s="15"/>
      <c r="AB690" s="15"/>
      <c r="AC690" s="15"/>
      <c r="AD690" s="15"/>
      <c r="AE690" s="15"/>
      <c r="AT690" s="215" t="s">
        <v>134</v>
      </c>
      <c r="AU690" s="215" t="s">
        <v>83</v>
      </c>
      <c r="AV690" s="15" t="s">
        <v>132</v>
      </c>
      <c r="AW690" s="15" t="s">
        <v>30</v>
      </c>
      <c r="AX690" s="15" t="s">
        <v>81</v>
      </c>
      <c r="AY690" s="215" t="s">
        <v>125</v>
      </c>
    </row>
    <row r="691" s="2" customFormat="1" ht="21.6" customHeight="1">
      <c r="A691" s="38"/>
      <c r="B691" s="184"/>
      <c r="C691" s="185" t="s">
        <v>877</v>
      </c>
      <c r="D691" s="185" t="s">
        <v>127</v>
      </c>
      <c r="E691" s="186" t="s">
        <v>878</v>
      </c>
      <c r="F691" s="187" t="s">
        <v>879</v>
      </c>
      <c r="G691" s="188" t="s">
        <v>176</v>
      </c>
      <c r="H691" s="189">
        <v>2209.6770000000001</v>
      </c>
      <c r="I691" s="190"/>
      <c r="J691" s="191">
        <f>ROUND(I691*H691,2)</f>
        <v>0</v>
      </c>
      <c r="K691" s="187" t="s">
        <v>131</v>
      </c>
      <c r="L691" s="39"/>
      <c r="M691" s="192" t="s">
        <v>1</v>
      </c>
      <c r="N691" s="193" t="s">
        <v>38</v>
      </c>
      <c r="O691" s="77"/>
      <c r="P691" s="194">
        <f>O691*H691</f>
        <v>0</v>
      </c>
      <c r="Q691" s="194">
        <v>0.00088000000000000003</v>
      </c>
      <c r="R691" s="194">
        <f>Q691*H691</f>
        <v>1.9445157600000003</v>
      </c>
      <c r="S691" s="194">
        <v>0</v>
      </c>
      <c r="T691" s="195">
        <f>S691*H691</f>
        <v>0</v>
      </c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R691" s="196" t="s">
        <v>225</v>
      </c>
      <c r="AT691" s="196" t="s">
        <v>127</v>
      </c>
      <c r="AU691" s="196" t="s">
        <v>83</v>
      </c>
      <c r="AY691" s="19" t="s">
        <v>125</v>
      </c>
      <c r="BE691" s="197">
        <f>IF(N691="základní",J691,0)</f>
        <v>0</v>
      </c>
      <c r="BF691" s="197">
        <f>IF(N691="snížená",J691,0)</f>
        <v>0</v>
      </c>
      <c r="BG691" s="197">
        <f>IF(N691="zákl. přenesená",J691,0)</f>
        <v>0</v>
      </c>
      <c r="BH691" s="197">
        <f>IF(N691="sníž. přenesená",J691,0)</f>
        <v>0</v>
      </c>
      <c r="BI691" s="197">
        <f>IF(N691="nulová",J691,0)</f>
        <v>0</v>
      </c>
      <c r="BJ691" s="19" t="s">
        <v>81</v>
      </c>
      <c r="BK691" s="197">
        <f>ROUND(I691*H691,2)</f>
        <v>0</v>
      </c>
      <c r="BL691" s="19" t="s">
        <v>225</v>
      </c>
      <c r="BM691" s="196" t="s">
        <v>880</v>
      </c>
    </row>
    <row r="692" s="13" customFormat="1">
      <c r="A692" s="13"/>
      <c r="B692" s="198"/>
      <c r="C692" s="13"/>
      <c r="D692" s="199" t="s">
        <v>134</v>
      </c>
      <c r="E692" s="200" t="s">
        <v>1</v>
      </c>
      <c r="F692" s="201" t="s">
        <v>860</v>
      </c>
      <c r="G692" s="13"/>
      <c r="H692" s="200" t="s">
        <v>1</v>
      </c>
      <c r="I692" s="202"/>
      <c r="J692" s="13"/>
      <c r="K692" s="13"/>
      <c r="L692" s="198"/>
      <c r="M692" s="203"/>
      <c r="N692" s="204"/>
      <c r="O692" s="204"/>
      <c r="P692" s="204"/>
      <c r="Q692" s="204"/>
      <c r="R692" s="204"/>
      <c r="S692" s="204"/>
      <c r="T692" s="205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00" t="s">
        <v>134</v>
      </c>
      <c r="AU692" s="200" t="s">
        <v>83</v>
      </c>
      <c r="AV692" s="13" t="s">
        <v>81</v>
      </c>
      <c r="AW692" s="13" t="s">
        <v>30</v>
      </c>
      <c r="AX692" s="13" t="s">
        <v>73</v>
      </c>
      <c r="AY692" s="200" t="s">
        <v>125</v>
      </c>
    </row>
    <row r="693" s="14" customFormat="1">
      <c r="A693" s="14"/>
      <c r="B693" s="206"/>
      <c r="C693" s="14"/>
      <c r="D693" s="199" t="s">
        <v>134</v>
      </c>
      <c r="E693" s="207" t="s">
        <v>1</v>
      </c>
      <c r="F693" s="208" t="s">
        <v>861</v>
      </c>
      <c r="G693" s="14"/>
      <c r="H693" s="209">
        <v>6.6710000000000003</v>
      </c>
      <c r="I693" s="210"/>
      <c r="J693" s="14"/>
      <c r="K693" s="14"/>
      <c r="L693" s="206"/>
      <c r="M693" s="211"/>
      <c r="N693" s="212"/>
      <c r="O693" s="212"/>
      <c r="P693" s="212"/>
      <c r="Q693" s="212"/>
      <c r="R693" s="212"/>
      <c r="S693" s="212"/>
      <c r="T693" s="213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07" t="s">
        <v>134</v>
      </c>
      <c r="AU693" s="207" t="s">
        <v>83</v>
      </c>
      <c r="AV693" s="14" t="s">
        <v>83</v>
      </c>
      <c r="AW693" s="14" t="s">
        <v>30</v>
      </c>
      <c r="AX693" s="14" t="s">
        <v>73</v>
      </c>
      <c r="AY693" s="207" t="s">
        <v>125</v>
      </c>
    </row>
    <row r="694" s="14" customFormat="1">
      <c r="A694" s="14"/>
      <c r="B694" s="206"/>
      <c r="C694" s="14"/>
      <c r="D694" s="199" t="s">
        <v>134</v>
      </c>
      <c r="E694" s="207" t="s">
        <v>1</v>
      </c>
      <c r="F694" s="208" t="s">
        <v>862</v>
      </c>
      <c r="G694" s="14"/>
      <c r="H694" s="209">
        <v>8.3780000000000001</v>
      </c>
      <c r="I694" s="210"/>
      <c r="J694" s="14"/>
      <c r="K694" s="14"/>
      <c r="L694" s="206"/>
      <c r="M694" s="211"/>
      <c r="N694" s="212"/>
      <c r="O694" s="212"/>
      <c r="P694" s="212"/>
      <c r="Q694" s="212"/>
      <c r="R694" s="212"/>
      <c r="S694" s="212"/>
      <c r="T694" s="213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07" t="s">
        <v>134</v>
      </c>
      <c r="AU694" s="207" t="s">
        <v>83</v>
      </c>
      <c r="AV694" s="14" t="s">
        <v>83</v>
      </c>
      <c r="AW694" s="14" t="s">
        <v>30</v>
      </c>
      <c r="AX694" s="14" t="s">
        <v>73</v>
      </c>
      <c r="AY694" s="207" t="s">
        <v>125</v>
      </c>
    </row>
    <row r="695" s="16" customFormat="1">
      <c r="A695" s="16"/>
      <c r="B695" s="232"/>
      <c r="C695" s="16"/>
      <c r="D695" s="199" t="s">
        <v>134</v>
      </c>
      <c r="E695" s="233" t="s">
        <v>1</v>
      </c>
      <c r="F695" s="234" t="s">
        <v>409</v>
      </c>
      <c r="G695" s="16"/>
      <c r="H695" s="235">
        <v>15.049</v>
      </c>
      <c r="I695" s="236"/>
      <c r="J695" s="16"/>
      <c r="K695" s="16"/>
      <c r="L695" s="232"/>
      <c r="M695" s="237"/>
      <c r="N695" s="238"/>
      <c r="O695" s="238"/>
      <c r="P695" s="238"/>
      <c r="Q695" s="238"/>
      <c r="R695" s="238"/>
      <c r="S695" s="238"/>
      <c r="T695" s="239"/>
      <c r="U695" s="16"/>
      <c r="V695" s="16"/>
      <c r="W695" s="16"/>
      <c r="X695" s="16"/>
      <c r="Y695" s="16"/>
      <c r="Z695" s="16"/>
      <c r="AA695" s="16"/>
      <c r="AB695" s="16"/>
      <c r="AC695" s="16"/>
      <c r="AD695" s="16"/>
      <c r="AE695" s="16"/>
      <c r="AT695" s="233" t="s">
        <v>134</v>
      </c>
      <c r="AU695" s="233" t="s">
        <v>83</v>
      </c>
      <c r="AV695" s="16" t="s">
        <v>144</v>
      </c>
      <c r="AW695" s="16" t="s">
        <v>30</v>
      </c>
      <c r="AX695" s="16" t="s">
        <v>73</v>
      </c>
      <c r="AY695" s="233" t="s">
        <v>125</v>
      </c>
    </row>
    <row r="696" s="13" customFormat="1">
      <c r="A696" s="13"/>
      <c r="B696" s="198"/>
      <c r="C696" s="13"/>
      <c r="D696" s="199" t="s">
        <v>134</v>
      </c>
      <c r="E696" s="200" t="s">
        <v>1</v>
      </c>
      <c r="F696" s="201" t="s">
        <v>863</v>
      </c>
      <c r="G696" s="13"/>
      <c r="H696" s="200" t="s">
        <v>1</v>
      </c>
      <c r="I696" s="202"/>
      <c r="J696" s="13"/>
      <c r="K696" s="13"/>
      <c r="L696" s="198"/>
      <c r="M696" s="203"/>
      <c r="N696" s="204"/>
      <c r="O696" s="204"/>
      <c r="P696" s="204"/>
      <c r="Q696" s="204"/>
      <c r="R696" s="204"/>
      <c r="S696" s="204"/>
      <c r="T696" s="205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00" t="s">
        <v>134</v>
      </c>
      <c r="AU696" s="200" t="s">
        <v>83</v>
      </c>
      <c r="AV696" s="13" t="s">
        <v>81</v>
      </c>
      <c r="AW696" s="13" t="s">
        <v>30</v>
      </c>
      <c r="AX696" s="13" t="s">
        <v>73</v>
      </c>
      <c r="AY696" s="200" t="s">
        <v>125</v>
      </c>
    </row>
    <row r="697" s="14" customFormat="1">
      <c r="A697" s="14"/>
      <c r="B697" s="206"/>
      <c r="C697" s="14"/>
      <c r="D697" s="199" t="s">
        <v>134</v>
      </c>
      <c r="E697" s="207" t="s">
        <v>1</v>
      </c>
      <c r="F697" s="208" t="s">
        <v>864</v>
      </c>
      <c r="G697" s="14"/>
      <c r="H697" s="209">
        <v>1922.0899999999999</v>
      </c>
      <c r="I697" s="210"/>
      <c r="J697" s="14"/>
      <c r="K697" s="14"/>
      <c r="L697" s="206"/>
      <c r="M697" s="211"/>
      <c r="N697" s="212"/>
      <c r="O697" s="212"/>
      <c r="P697" s="212"/>
      <c r="Q697" s="212"/>
      <c r="R697" s="212"/>
      <c r="S697" s="212"/>
      <c r="T697" s="213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07" t="s">
        <v>134</v>
      </c>
      <c r="AU697" s="207" t="s">
        <v>83</v>
      </c>
      <c r="AV697" s="14" t="s">
        <v>83</v>
      </c>
      <c r="AW697" s="14" t="s">
        <v>30</v>
      </c>
      <c r="AX697" s="14" t="s">
        <v>73</v>
      </c>
      <c r="AY697" s="207" t="s">
        <v>125</v>
      </c>
    </row>
    <row r="698" s="14" customFormat="1">
      <c r="A698" s="14"/>
      <c r="B698" s="206"/>
      <c r="C698" s="14"/>
      <c r="D698" s="199" t="s">
        <v>134</v>
      </c>
      <c r="E698" s="207" t="s">
        <v>1</v>
      </c>
      <c r="F698" s="208" t="s">
        <v>865</v>
      </c>
      <c r="G698" s="14"/>
      <c r="H698" s="209">
        <v>175.04400000000001</v>
      </c>
      <c r="I698" s="210"/>
      <c r="J698" s="14"/>
      <c r="K698" s="14"/>
      <c r="L698" s="206"/>
      <c r="M698" s="211"/>
      <c r="N698" s="212"/>
      <c r="O698" s="212"/>
      <c r="P698" s="212"/>
      <c r="Q698" s="212"/>
      <c r="R698" s="212"/>
      <c r="S698" s="212"/>
      <c r="T698" s="213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07" t="s">
        <v>134</v>
      </c>
      <c r="AU698" s="207" t="s">
        <v>83</v>
      </c>
      <c r="AV698" s="14" t="s">
        <v>83</v>
      </c>
      <c r="AW698" s="14" t="s">
        <v>30</v>
      </c>
      <c r="AX698" s="14" t="s">
        <v>73</v>
      </c>
      <c r="AY698" s="207" t="s">
        <v>125</v>
      </c>
    </row>
    <row r="699" s="14" customFormat="1">
      <c r="A699" s="14"/>
      <c r="B699" s="206"/>
      <c r="C699" s="14"/>
      <c r="D699" s="199" t="s">
        <v>134</v>
      </c>
      <c r="E699" s="207" t="s">
        <v>1</v>
      </c>
      <c r="F699" s="208" t="s">
        <v>866</v>
      </c>
      <c r="G699" s="14"/>
      <c r="H699" s="209">
        <v>91.079999999999998</v>
      </c>
      <c r="I699" s="210"/>
      <c r="J699" s="14"/>
      <c r="K699" s="14"/>
      <c r="L699" s="206"/>
      <c r="M699" s="211"/>
      <c r="N699" s="212"/>
      <c r="O699" s="212"/>
      <c r="P699" s="212"/>
      <c r="Q699" s="212"/>
      <c r="R699" s="212"/>
      <c r="S699" s="212"/>
      <c r="T699" s="213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07" t="s">
        <v>134</v>
      </c>
      <c r="AU699" s="207" t="s">
        <v>83</v>
      </c>
      <c r="AV699" s="14" t="s">
        <v>83</v>
      </c>
      <c r="AW699" s="14" t="s">
        <v>30</v>
      </c>
      <c r="AX699" s="14" t="s">
        <v>73</v>
      </c>
      <c r="AY699" s="207" t="s">
        <v>125</v>
      </c>
    </row>
    <row r="700" s="14" customFormat="1">
      <c r="A700" s="14"/>
      <c r="B700" s="206"/>
      <c r="C700" s="14"/>
      <c r="D700" s="199" t="s">
        <v>134</v>
      </c>
      <c r="E700" s="207" t="s">
        <v>1</v>
      </c>
      <c r="F700" s="208" t="s">
        <v>867</v>
      </c>
      <c r="G700" s="14"/>
      <c r="H700" s="209">
        <v>6.4139999999999997</v>
      </c>
      <c r="I700" s="210"/>
      <c r="J700" s="14"/>
      <c r="K700" s="14"/>
      <c r="L700" s="206"/>
      <c r="M700" s="211"/>
      <c r="N700" s="212"/>
      <c r="O700" s="212"/>
      <c r="P700" s="212"/>
      <c r="Q700" s="212"/>
      <c r="R700" s="212"/>
      <c r="S700" s="212"/>
      <c r="T700" s="213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07" t="s">
        <v>134</v>
      </c>
      <c r="AU700" s="207" t="s">
        <v>83</v>
      </c>
      <c r="AV700" s="14" t="s">
        <v>83</v>
      </c>
      <c r="AW700" s="14" t="s">
        <v>30</v>
      </c>
      <c r="AX700" s="14" t="s">
        <v>73</v>
      </c>
      <c r="AY700" s="207" t="s">
        <v>125</v>
      </c>
    </row>
    <row r="701" s="15" customFormat="1">
      <c r="A701" s="15"/>
      <c r="B701" s="214"/>
      <c r="C701" s="15"/>
      <c r="D701" s="199" t="s">
        <v>134</v>
      </c>
      <c r="E701" s="215" t="s">
        <v>1</v>
      </c>
      <c r="F701" s="216" t="s">
        <v>139</v>
      </c>
      <c r="G701" s="15"/>
      <c r="H701" s="217">
        <v>2209.6770000000001</v>
      </c>
      <c r="I701" s="218"/>
      <c r="J701" s="15"/>
      <c r="K701" s="15"/>
      <c r="L701" s="214"/>
      <c r="M701" s="219"/>
      <c r="N701" s="220"/>
      <c r="O701" s="220"/>
      <c r="P701" s="220"/>
      <c r="Q701" s="220"/>
      <c r="R701" s="220"/>
      <c r="S701" s="220"/>
      <c r="T701" s="221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T701" s="215" t="s">
        <v>134</v>
      </c>
      <c r="AU701" s="215" t="s">
        <v>83</v>
      </c>
      <c r="AV701" s="15" t="s">
        <v>132</v>
      </c>
      <c r="AW701" s="15" t="s">
        <v>30</v>
      </c>
      <c r="AX701" s="15" t="s">
        <v>81</v>
      </c>
      <c r="AY701" s="215" t="s">
        <v>125</v>
      </c>
    </row>
    <row r="702" s="2" customFormat="1" ht="54" customHeight="1">
      <c r="A702" s="38"/>
      <c r="B702" s="184"/>
      <c r="C702" s="222" t="s">
        <v>881</v>
      </c>
      <c r="D702" s="222" t="s">
        <v>161</v>
      </c>
      <c r="E702" s="223" t="s">
        <v>882</v>
      </c>
      <c r="F702" s="224" t="s">
        <v>883</v>
      </c>
      <c r="G702" s="225" t="s">
        <v>176</v>
      </c>
      <c r="H702" s="226">
        <v>2541.1289999999999</v>
      </c>
      <c r="I702" s="227"/>
      <c r="J702" s="228">
        <f>ROUND(I702*H702,2)</f>
        <v>0</v>
      </c>
      <c r="K702" s="224" t="s">
        <v>131</v>
      </c>
      <c r="L702" s="229"/>
      <c r="M702" s="230" t="s">
        <v>1</v>
      </c>
      <c r="N702" s="231" t="s">
        <v>38</v>
      </c>
      <c r="O702" s="77"/>
      <c r="P702" s="194">
        <f>O702*H702</f>
        <v>0</v>
      </c>
      <c r="Q702" s="194">
        <v>0.001</v>
      </c>
      <c r="R702" s="194">
        <f>Q702*H702</f>
        <v>2.5411289999999997</v>
      </c>
      <c r="S702" s="194">
        <v>0</v>
      </c>
      <c r="T702" s="195">
        <f>S702*H702</f>
        <v>0</v>
      </c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R702" s="196" t="s">
        <v>317</v>
      </c>
      <c r="AT702" s="196" t="s">
        <v>161</v>
      </c>
      <c r="AU702" s="196" t="s">
        <v>83</v>
      </c>
      <c r="AY702" s="19" t="s">
        <v>125</v>
      </c>
      <c r="BE702" s="197">
        <f>IF(N702="základní",J702,0)</f>
        <v>0</v>
      </c>
      <c r="BF702" s="197">
        <f>IF(N702="snížená",J702,0)</f>
        <v>0</v>
      </c>
      <c r="BG702" s="197">
        <f>IF(N702="zákl. přenesená",J702,0)</f>
        <v>0</v>
      </c>
      <c r="BH702" s="197">
        <f>IF(N702="sníž. přenesená",J702,0)</f>
        <v>0</v>
      </c>
      <c r="BI702" s="197">
        <f>IF(N702="nulová",J702,0)</f>
        <v>0</v>
      </c>
      <c r="BJ702" s="19" t="s">
        <v>81</v>
      </c>
      <c r="BK702" s="197">
        <f>ROUND(I702*H702,2)</f>
        <v>0</v>
      </c>
      <c r="BL702" s="19" t="s">
        <v>225</v>
      </c>
      <c r="BM702" s="196" t="s">
        <v>884</v>
      </c>
    </row>
    <row r="703" s="14" customFormat="1">
      <c r="A703" s="14"/>
      <c r="B703" s="206"/>
      <c r="C703" s="14"/>
      <c r="D703" s="199" t="s">
        <v>134</v>
      </c>
      <c r="E703" s="207" t="s">
        <v>1</v>
      </c>
      <c r="F703" s="208" t="s">
        <v>885</v>
      </c>
      <c r="G703" s="14"/>
      <c r="H703" s="209">
        <v>2541.1289999999999</v>
      </c>
      <c r="I703" s="210"/>
      <c r="J703" s="14"/>
      <c r="K703" s="14"/>
      <c r="L703" s="206"/>
      <c r="M703" s="211"/>
      <c r="N703" s="212"/>
      <c r="O703" s="212"/>
      <c r="P703" s="212"/>
      <c r="Q703" s="212"/>
      <c r="R703" s="212"/>
      <c r="S703" s="212"/>
      <c r="T703" s="213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07" t="s">
        <v>134</v>
      </c>
      <c r="AU703" s="207" t="s">
        <v>83</v>
      </c>
      <c r="AV703" s="14" t="s">
        <v>83</v>
      </c>
      <c r="AW703" s="14" t="s">
        <v>30</v>
      </c>
      <c r="AX703" s="14" t="s">
        <v>81</v>
      </c>
      <c r="AY703" s="207" t="s">
        <v>125</v>
      </c>
    </row>
    <row r="704" s="2" customFormat="1" ht="54" customHeight="1">
      <c r="A704" s="38"/>
      <c r="B704" s="184"/>
      <c r="C704" s="185" t="s">
        <v>886</v>
      </c>
      <c r="D704" s="185" t="s">
        <v>127</v>
      </c>
      <c r="E704" s="186" t="s">
        <v>887</v>
      </c>
      <c r="F704" s="187" t="s">
        <v>888</v>
      </c>
      <c r="G704" s="188" t="s">
        <v>176</v>
      </c>
      <c r="H704" s="189">
        <v>2.867</v>
      </c>
      <c r="I704" s="190"/>
      <c r="J704" s="191">
        <f>ROUND(I704*H704,2)</f>
        <v>0</v>
      </c>
      <c r="K704" s="187" t="s">
        <v>131</v>
      </c>
      <c r="L704" s="39"/>
      <c r="M704" s="192" t="s">
        <v>1</v>
      </c>
      <c r="N704" s="193" t="s">
        <v>38</v>
      </c>
      <c r="O704" s="77"/>
      <c r="P704" s="194">
        <f>O704*H704</f>
        <v>0</v>
      </c>
      <c r="Q704" s="194">
        <v>0.00013999999999999999</v>
      </c>
      <c r="R704" s="194">
        <f>Q704*H704</f>
        <v>0.00040137999999999996</v>
      </c>
      <c r="S704" s="194">
        <v>0</v>
      </c>
      <c r="T704" s="195">
        <f>S704*H704</f>
        <v>0</v>
      </c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196" t="s">
        <v>225</v>
      </c>
      <c r="AT704" s="196" t="s">
        <v>127</v>
      </c>
      <c r="AU704" s="196" t="s">
        <v>83</v>
      </c>
      <c r="AY704" s="19" t="s">
        <v>125</v>
      </c>
      <c r="BE704" s="197">
        <f>IF(N704="základní",J704,0)</f>
        <v>0</v>
      </c>
      <c r="BF704" s="197">
        <f>IF(N704="snížená",J704,0)</f>
        <v>0</v>
      </c>
      <c r="BG704" s="197">
        <f>IF(N704="zákl. přenesená",J704,0)</f>
        <v>0</v>
      </c>
      <c r="BH704" s="197">
        <f>IF(N704="sníž. přenesená",J704,0)</f>
        <v>0</v>
      </c>
      <c r="BI704" s="197">
        <f>IF(N704="nulová",J704,0)</f>
        <v>0</v>
      </c>
      <c r="BJ704" s="19" t="s">
        <v>81</v>
      </c>
      <c r="BK704" s="197">
        <f>ROUND(I704*H704,2)</f>
        <v>0</v>
      </c>
      <c r="BL704" s="19" t="s">
        <v>225</v>
      </c>
      <c r="BM704" s="196" t="s">
        <v>889</v>
      </c>
    </row>
    <row r="705" s="13" customFormat="1">
      <c r="A705" s="13"/>
      <c r="B705" s="198"/>
      <c r="C705" s="13"/>
      <c r="D705" s="199" t="s">
        <v>134</v>
      </c>
      <c r="E705" s="200" t="s">
        <v>1</v>
      </c>
      <c r="F705" s="201" t="s">
        <v>890</v>
      </c>
      <c r="G705" s="13"/>
      <c r="H705" s="200" t="s">
        <v>1</v>
      </c>
      <c r="I705" s="202"/>
      <c r="J705" s="13"/>
      <c r="K705" s="13"/>
      <c r="L705" s="198"/>
      <c r="M705" s="203"/>
      <c r="N705" s="204"/>
      <c r="O705" s="204"/>
      <c r="P705" s="204"/>
      <c r="Q705" s="204"/>
      <c r="R705" s="204"/>
      <c r="S705" s="204"/>
      <c r="T705" s="205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00" t="s">
        <v>134</v>
      </c>
      <c r="AU705" s="200" t="s">
        <v>83</v>
      </c>
      <c r="AV705" s="13" t="s">
        <v>81</v>
      </c>
      <c r="AW705" s="13" t="s">
        <v>30</v>
      </c>
      <c r="AX705" s="13" t="s">
        <v>73</v>
      </c>
      <c r="AY705" s="200" t="s">
        <v>125</v>
      </c>
    </row>
    <row r="706" s="14" customFormat="1">
      <c r="A706" s="14"/>
      <c r="B706" s="206"/>
      <c r="C706" s="14"/>
      <c r="D706" s="199" t="s">
        <v>134</v>
      </c>
      <c r="E706" s="207" t="s">
        <v>1</v>
      </c>
      <c r="F706" s="208" t="s">
        <v>891</v>
      </c>
      <c r="G706" s="14"/>
      <c r="H706" s="209">
        <v>2.867</v>
      </c>
      <c r="I706" s="210"/>
      <c r="J706" s="14"/>
      <c r="K706" s="14"/>
      <c r="L706" s="206"/>
      <c r="M706" s="211"/>
      <c r="N706" s="212"/>
      <c r="O706" s="212"/>
      <c r="P706" s="212"/>
      <c r="Q706" s="212"/>
      <c r="R706" s="212"/>
      <c r="S706" s="212"/>
      <c r="T706" s="213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07" t="s">
        <v>134</v>
      </c>
      <c r="AU706" s="207" t="s">
        <v>83</v>
      </c>
      <c r="AV706" s="14" t="s">
        <v>83</v>
      </c>
      <c r="AW706" s="14" t="s">
        <v>30</v>
      </c>
      <c r="AX706" s="14" t="s">
        <v>73</v>
      </c>
      <c r="AY706" s="207" t="s">
        <v>125</v>
      </c>
    </row>
    <row r="707" s="15" customFormat="1">
      <c r="A707" s="15"/>
      <c r="B707" s="214"/>
      <c r="C707" s="15"/>
      <c r="D707" s="199" t="s">
        <v>134</v>
      </c>
      <c r="E707" s="215" t="s">
        <v>1</v>
      </c>
      <c r="F707" s="216" t="s">
        <v>139</v>
      </c>
      <c r="G707" s="15"/>
      <c r="H707" s="217">
        <v>2.867</v>
      </c>
      <c r="I707" s="218"/>
      <c r="J707" s="15"/>
      <c r="K707" s="15"/>
      <c r="L707" s="214"/>
      <c r="M707" s="219"/>
      <c r="N707" s="220"/>
      <c r="O707" s="220"/>
      <c r="P707" s="220"/>
      <c r="Q707" s="220"/>
      <c r="R707" s="220"/>
      <c r="S707" s="220"/>
      <c r="T707" s="221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T707" s="215" t="s">
        <v>134</v>
      </c>
      <c r="AU707" s="215" t="s">
        <v>83</v>
      </c>
      <c r="AV707" s="15" t="s">
        <v>132</v>
      </c>
      <c r="AW707" s="15" t="s">
        <v>30</v>
      </c>
      <c r="AX707" s="15" t="s">
        <v>81</v>
      </c>
      <c r="AY707" s="215" t="s">
        <v>125</v>
      </c>
    </row>
    <row r="708" s="2" customFormat="1" ht="54" customHeight="1">
      <c r="A708" s="38"/>
      <c r="B708" s="184"/>
      <c r="C708" s="185" t="s">
        <v>892</v>
      </c>
      <c r="D708" s="185" t="s">
        <v>127</v>
      </c>
      <c r="E708" s="186" t="s">
        <v>893</v>
      </c>
      <c r="F708" s="187" t="s">
        <v>894</v>
      </c>
      <c r="G708" s="188" t="s">
        <v>176</v>
      </c>
      <c r="H708" s="189">
        <v>3.8039999999999998</v>
      </c>
      <c r="I708" s="190"/>
      <c r="J708" s="191">
        <f>ROUND(I708*H708,2)</f>
        <v>0</v>
      </c>
      <c r="K708" s="187" t="s">
        <v>131</v>
      </c>
      <c r="L708" s="39"/>
      <c r="M708" s="192" t="s">
        <v>1</v>
      </c>
      <c r="N708" s="193" t="s">
        <v>38</v>
      </c>
      <c r="O708" s="77"/>
      <c r="P708" s="194">
        <f>O708*H708</f>
        <v>0</v>
      </c>
      <c r="Q708" s="194">
        <v>0.00027999999999999998</v>
      </c>
      <c r="R708" s="194">
        <f>Q708*H708</f>
        <v>0.0010651199999999999</v>
      </c>
      <c r="S708" s="194">
        <v>0</v>
      </c>
      <c r="T708" s="195">
        <f>S708*H708</f>
        <v>0</v>
      </c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196" t="s">
        <v>225</v>
      </c>
      <c r="AT708" s="196" t="s">
        <v>127</v>
      </c>
      <c r="AU708" s="196" t="s">
        <v>83</v>
      </c>
      <c r="AY708" s="19" t="s">
        <v>125</v>
      </c>
      <c r="BE708" s="197">
        <f>IF(N708="základní",J708,0)</f>
        <v>0</v>
      </c>
      <c r="BF708" s="197">
        <f>IF(N708="snížená",J708,0)</f>
        <v>0</v>
      </c>
      <c r="BG708" s="197">
        <f>IF(N708="zákl. přenesená",J708,0)</f>
        <v>0</v>
      </c>
      <c r="BH708" s="197">
        <f>IF(N708="sníž. přenesená",J708,0)</f>
        <v>0</v>
      </c>
      <c r="BI708" s="197">
        <f>IF(N708="nulová",J708,0)</f>
        <v>0</v>
      </c>
      <c r="BJ708" s="19" t="s">
        <v>81</v>
      </c>
      <c r="BK708" s="197">
        <f>ROUND(I708*H708,2)</f>
        <v>0</v>
      </c>
      <c r="BL708" s="19" t="s">
        <v>225</v>
      </c>
      <c r="BM708" s="196" t="s">
        <v>895</v>
      </c>
    </row>
    <row r="709" s="13" customFormat="1">
      <c r="A709" s="13"/>
      <c r="B709" s="198"/>
      <c r="C709" s="13"/>
      <c r="D709" s="199" t="s">
        <v>134</v>
      </c>
      <c r="E709" s="200" t="s">
        <v>1</v>
      </c>
      <c r="F709" s="201" t="s">
        <v>890</v>
      </c>
      <c r="G709" s="13"/>
      <c r="H709" s="200" t="s">
        <v>1</v>
      </c>
      <c r="I709" s="202"/>
      <c r="J709" s="13"/>
      <c r="K709" s="13"/>
      <c r="L709" s="198"/>
      <c r="M709" s="203"/>
      <c r="N709" s="204"/>
      <c r="O709" s="204"/>
      <c r="P709" s="204"/>
      <c r="Q709" s="204"/>
      <c r="R709" s="204"/>
      <c r="S709" s="204"/>
      <c r="T709" s="205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00" t="s">
        <v>134</v>
      </c>
      <c r="AU709" s="200" t="s">
        <v>83</v>
      </c>
      <c r="AV709" s="13" t="s">
        <v>81</v>
      </c>
      <c r="AW709" s="13" t="s">
        <v>30</v>
      </c>
      <c r="AX709" s="13" t="s">
        <v>73</v>
      </c>
      <c r="AY709" s="200" t="s">
        <v>125</v>
      </c>
    </row>
    <row r="710" s="14" customFormat="1">
      <c r="A710" s="14"/>
      <c r="B710" s="206"/>
      <c r="C710" s="14"/>
      <c r="D710" s="199" t="s">
        <v>134</v>
      </c>
      <c r="E710" s="207" t="s">
        <v>1</v>
      </c>
      <c r="F710" s="208" t="s">
        <v>896</v>
      </c>
      <c r="G710" s="14"/>
      <c r="H710" s="209">
        <v>3.8039999999999998</v>
      </c>
      <c r="I710" s="210"/>
      <c r="J710" s="14"/>
      <c r="K710" s="14"/>
      <c r="L710" s="206"/>
      <c r="M710" s="211"/>
      <c r="N710" s="212"/>
      <c r="O710" s="212"/>
      <c r="P710" s="212"/>
      <c r="Q710" s="212"/>
      <c r="R710" s="212"/>
      <c r="S710" s="212"/>
      <c r="T710" s="213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07" t="s">
        <v>134</v>
      </c>
      <c r="AU710" s="207" t="s">
        <v>83</v>
      </c>
      <c r="AV710" s="14" t="s">
        <v>83</v>
      </c>
      <c r="AW710" s="14" t="s">
        <v>30</v>
      </c>
      <c r="AX710" s="14" t="s">
        <v>73</v>
      </c>
      <c r="AY710" s="207" t="s">
        <v>125</v>
      </c>
    </row>
    <row r="711" s="15" customFormat="1">
      <c r="A711" s="15"/>
      <c r="B711" s="214"/>
      <c r="C711" s="15"/>
      <c r="D711" s="199" t="s">
        <v>134</v>
      </c>
      <c r="E711" s="215" t="s">
        <v>1</v>
      </c>
      <c r="F711" s="216" t="s">
        <v>139</v>
      </c>
      <c r="G711" s="15"/>
      <c r="H711" s="217">
        <v>3.8039999999999998</v>
      </c>
      <c r="I711" s="218"/>
      <c r="J711" s="15"/>
      <c r="K711" s="15"/>
      <c r="L711" s="214"/>
      <c r="M711" s="219"/>
      <c r="N711" s="220"/>
      <c r="O711" s="220"/>
      <c r="P711" s="220"/>
      <c r="Q711" s="220"/>
      <c r="R711" s="220"/>
      <c r="S711" s="220"/>
      <c r="T711" s="221"/>
      <c r="U711" s="15"/>
      <c r="V711" s="15"/>
      <c r="W711" s="15"/>
      <c r="X711" s="15"/>
      <c r="Y711" s="15"/>
      <c r="Z711" s="15"/>
      <c r="AA711" s="15"/>
      <c r="AB711" s="15"/>
      <c r="AC711" s="15"/>
      <c r="AD711" s="15"/>
      <c r="AE711" s="15"/>
      <c r="AT711" s="215" t="s">
        <v>134</v>
      </c>
      <c r="AU711" s="215" t="s">
        <v>83</v>
      </c>
      <c r="AV711" s="15" t="s">
        <v>132</v>
      </c>
      <c r="AW711" s="15" t="s">
        <v>30</v>
      </c>
      <c r="AX711" s="15" t="s">
        <v>81</v>
      </c>
      <c r="AY711" s="215" t="s">
        <v>125</v>
      </c>
    </row>
    <row r="712" s="2" customFormat="1" ht="54" customHeight="1">
      <c r="A712" s="38"/>
      <c r="B712" s="184"/>
      <c r="C712" s="185" t="s">
        <v>897</v>
      </c>
      <c r="D712" s="185" t="s">
        <v>127</v>
      </c>
      <c r="E712" s="186" t="s">
        <v>898</v>
      </c>
      <c r="F712" s="187" t="s">
        <v>899</v>
      </c>
      <c r="G712" s="188" t="s">
        <v>176</v>
      </c>
      <c r="H712" s="189">
        <v>8.3780000000000001</v>
      </c>
      <c r="I712" s="190"/>
      <c r="J712" s="191">
        <f>ROUND(I712*H712,2)</f>
        <v>0</v>
      </c>
      <c r="K712" s="187" t="s">
        <v>131</v>
      </c>
      <c r="L712" s="39"/>
      <c r="M712" s="192" t="s">
        <v>1</v>
      </c>
      <c r="N712" s="193" t="s">
        <v>38</v>
      </c>
      <c r="O712" s="77"/>
      <c r="P712" s="194">
        <f>O712*H712</f>
        <v>0</v>
      </c>
      <c r="Q712" s="194">
        <v>0.00042000000000000002</v>
      </c>
      <c r="R712" s="194">
        <f>Q712*H712</f>
        <v>0.0035187600000000001</v>
      </c>
      <c r="S712" s="194">
        <v>0</v>
      </c>
      <c r="T712" s="195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196" t="s">
        <v>225</v>
      </c>
      <c r="AT712" s="196" t="s">
        <v>127</v>
      </c>
      <c r="AU712" s="196" t="s">
        <v>83</v>
      </c>
      <c r="AY712" s="19" t="s">
        <v>125</v>
      </c>
      <c r="BE712" s="197">
        <f>IF(N712="základní",J712,0)</f>
        <v>0</v>
      </c>
      <c r="BF712" s="197">
        <f>IF(N712="snížená",J712,0)</f>
        <v>0</v>
      </c>
      <c r="BG712" s="197">
        <f>IF(N712="zákl. přenesená",J712,0)</f>
        <v>0</v>
      </c>
      <c r="BH712" s="197">
        <f>IF(N712="sníž. přenesená",J712,0)</f>
        <v>0</v>
      </c>
      <c r="BI712" s="197">
        <f>IF(N712="nulová",J712,0)</f>
        <v>0</v>
      </c>
      <c r="BJ712" s="19" t="s">
        <v>81</v>
      </c>
      <c r="BK712" s="197">
        <f>ROUND(I712*H712,2)</f>
        <v>0</v>
      </c>
      <c r="BL712" s="19" t="s">
        <v>225</v>
      </c>
      <c r="BM712" s="196" t="s">
        <v>900</v>
      </c>
    </row>
    <row r="713" s="13" customFormat="1">
      <c r="A713" s="13"/>
      <c r="B713" s="198"/>
      <c r="C713" s="13"/>
      <c r="D713" s="199" t="s">
        <v>134</v>
      </c>
      <c r="E713" s="200" t="s">
        <v>1</v>
      </c>
      <c r="F713" s="201" t="s">
        <v>890</v>
      </c>
      <c r="G713" s="13"/>
      <c r="H713" s="200" t="s">
        <v>1</v>
      </c>
      <c r="I713" s="202"/>
      <c r="J713" s="13"/>
      <c r="K713" s="13"/>
      <c r="L713" s="198"/>
      <c r="M713" s="203"/>
      <c r="N713" s="204"/>
      <c r="O713" s="204"/>
      <c r="P713" s="204"/>
      <c r="Q713" s="204"/>
      <c r="R713" s="204"/>
      <c r="S713" s="204"/>
      <c r="T713" s="205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00" t="s">
        <v>134</v>
      </c>
      <c r="AU713" s="200" t="s">
        <v>83</v>
      </c>
      <c r="AV713" s="13" t="s">
        <v>81</v>
      </c>
      <c r="AW713" s="13" t="s">
        <v>30</v>
      </c>
      <c r="AX713" s="13" t="s">
        <v>73</v>
      </c>
      <c r="AY713" s="200" t="s">
        <v>125</v>
      </c>
    </row>
    <row r="714" s="14" customFormat="1">
      <c r="A714" s="14"/>
      <c r="B714" s="206"/>
      <c r="C714" s="14"/>
      <c r="D714" s="199" t="s">
        <v>134</v>
      </c>
      <c r="E714" s="207" t="s">
        <v>1</v>
      </c>
      <c r="F714" s="208" t="s">
        <v>862</v>
      </c>
      <c r="G714" s="14"/>
      <c r="H714" s="209">
        <v>8.3780000000000001</v>
      </c>
      <c r="I714" s="210"/>
      <c r="J714" s="14"/>
      <c r="K714" s="14"/>
      <c r="L714" s="206"/>
      <c r="M714" s="211"/>
      <c r="N714" s="212"/>
      <c r="O714" s="212"/>
      <c r="P714" s="212"/>
      <c r="Q714" s="212"/>
      <c r="R714" s="212"/>
      <c r="S714" s="212"/>
      <c r="T714" s="213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07" t="s">
        <v>134</v>
      </c>
      <c r="AU714" s="207" t="s">
        <v>83</v>
      </c>
      <c r="AV714" s="14" t="s">
        <v>83</v>
      </c>
      <c r="AW714" s="14" t="s">
        <v>30</v>
      </c>
      <c r="AX714" s="14" t="s">
        <v>73</v>
      </c>
      <c r="AY714" s="207" t="s">
        <v>125</v>
      </c>
    </row>
    <row r="715" s="15" customFormat="1">
      <c r="A715" s="15"/>
      <c r="B715" s="214"/>
      <c r="C715" s="15"/>
      <c r="D715" s="199" t="s">
        <v>134</v>
      </c>
      <c r="E715" s="215" t="s">
        <v>1</v>
      </c>
      <c r="F715" s="216" t="s">
        <v>139</v>
      </c>
      <c r="G715" s="15"/>
      <c r="H715" s="217">
        <v>8.3780000000000001</v>
      </c>
      <c r="I715" s="218"/>
      <c r="J715" s="15"/>
      <c r="K715" s="15"/>
      <c r="L715" s="214"/>
      <c r="M715" s="219"/>
      <c r="N715" s="220"/>
      <c r="O715" s="220"/>
      <c r="P715" s="220"/>
      <c r="Q715" s="220"/>
      <c r="R715" s="220"/>
      <c r="S715" s="220"/>
      <c r="T715" s="221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T715" s="215" t="s">
        <v>134</v>
      </c>
      <c r="AU715" s="215" t="s">
        <v>83</v>
      </c>
      <c r="AV715" s="15" t="s">
        <v>132</v>
      </c>
      <c r="AW715" s="15" t="s">
        <v>30</v>
      </c>
      <c r="AX715" s="15" t="s">
        <v>81</v>
      </c>
      <c r="AY715" s="215" t="s">
        <v>125</v>
      </c>
    </row>
    <row r="716" s="2" customFormat="1" ht="32.4" customHeight="1">
      <c r="A716" s="38"/>
      <c r="B716" s="184"/>
      <c r="C716" s="222" t="s">
        <v>901</v>
      </c>
      <c r="D716" s="222" t="s">
        <v>161</v>
      </c>
      <c r="E716" s="223" t="s">
        <v>902</v>
      </c>
      <c r="F716" s="224" t="s">
        <v>903</v>
      </c>
      <c r="G716" s="225" t="s">
        <v>176</v>
      </c>
      <c r="H716" s="226">
        <v>17.306999999999999</v>
      </c>
      <c r="I716" s="227"/>
      <c r="J716" s="228">
        <f>ROUND(I716*H716,2)</f>
        <v>0</v>
      </c>
      <c r="K716" s="224" t="s">
        <v>131</v>
      </c>
      <c r="L716" s="229"/>
      <c r="M716" s="230" t="s">
        <v>1</v>
      </c>
      <c r="N716" s="231" t="s">
        <v>38</v>
      </c>
      <c r="O716" s="77"/>
      <c r="P716" s="194">
        <f>O716*H716</f>
        <v>0</v>
      </c>
      <c r="Q716" s="194">
        <v>0.0025400000000000002</v>
      </c>
      <c r="R716" s="194">
        <f>Q716*H716</f>
        <v>0.043959779999999997</v>
      </c>
      <c r="S716" s="194">
        <v>0</v>
      </c>
      <c r="T716" s="195">
        <f>S716*H716</f>
        <v>0</v>
      </c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R716" s="196" t="s">
        <v>317</v>
      </c>
      <c r="AT716" s="196" t="s">
        <v>161</v>
      </c>
      <c r="AU716" s="196" t="s">
        <v>83</v>
      </c>
      <c r="AY716" s="19" t="s">
        <v>125</v>
      </c>
      <c r="BE716" s="197">
        <f>IF(N716="základní",J716,0)</f>
        <v>0</v>
      </c>
      <c r="BF716" s="197">
        <f>IF(N716="snížená",J716,0)</f>
        <v>0</v>
      </c>
      <c r="BG716" s="197">
        <f>IF(N716="zákl. přenesená",J716,0)</f>
        <v>0</v>
      </c>
      <c r="BH716" s="197">
        <f>IF(N716="sníž. přenesená",J716,0)</f>
        <v>0</v>
      </c>
      <c r="BI716" s="197">
        <f>IF(N716="nulová",J716,0)</f>
        <v>0</v>
      </c>
      <c r="BJ716" s="19" t="s">
        <v>81</v>
      </c>
      <c r="BK716" s="197">
        <f>ROUND(I716*H716,2)</f>
        <v>0</v>
      </c>
      <c r="BL716" s="19" t="s">
        <v>225</v>
      </c>
      <c r="BM716" s="196" t="s">
        <v>904</v>
      </c>
    </row>
    <row r="717" s="13" customFormat="1">
      <c r="A717" s="13"/>
      <c r="B717" s="198"/>
      <c r="C717" s="13"/>
      <c r="D717" s="199" t="s">
        <v>134</v>
      </c>
      <c r="E717" s="200" t="s">
        <v>1</v>
      </c>
      <c r="F717" s="201" t="s">
        <v>890</v>
      </c>
      <c r="G717" s="13"/>
      <c r="H717" s="200" t="s">
        <v>1</v>
      </c>
      <c r="I717" s="202"/>
      <c r="J717" s="13"/>
      <c r="K717" s="13"/>
      <c r="L717" s="198"/>
      <c r="M717" s="203"/>
      <c r="N717" s="204"/>
      <c r="O717" s="204"/>
      <c r="P717" s="204"/>
      <c r="Q717" s="204"/>
      <c r="R717" s="204"/>
      <c r="S717" s="204"/>
      <c r="T717" s="205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00" t="s">
        <v>134</v>
      </c>
      <c r="AU717" s="200" t="s">
        <v>83</v>
      </c>
      <c r="AV717" s="13" t="s">
        <v>81</v>
      </c>
      <c r="AW717" s="13" t="s">
        <v>30</v>
      </c>
      <c r="AX717" s="13" t="s">
        <v>73</v>
      </c>
      <c r="AY717" s="200" t="s">
        <v>125</v>
      </c>
    </row>
    <row r="718" s="14" customFormat="1">
      <c r="A718" s="14"/>
      <c r="B718" s="206"/>
      <c r="C718" s="14"/>
      <c r="D718" s="199" t="s">
        <v>134</v>
      </c>
      <c r="E718" s="207" t="s">
        <v>1</v>
      </c>
      <c r="F718" s="208" t="s">
        <v>905</v>
      </c>
      <c r="G718" s="14"/>
      <c r="H718" s="209">
        <v>7.6719999999999997</v>
      </c>
      <c r="I718" s="210"/>
      <c r="J718" s="14"/>
      <c r="K718" s="14"/>
      <c r="L718" s="206"/>
      <c r="M718" s="211"/>
      <c r="N718" s="212"/>
      <c r="O718" s="212"/>
      <c r="P718" s="212"/>
      <c r="Q718" s="212"/>
      <c r="R718" s="212"/>
      <c r="S718" s="212"/>
      <c r="T718" s="213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07" t="s">
        <v>134</v>
      </c>
      <c r="AU718" s="207" t="s">
        <v>83</v>
      </c>
      <c r="AV718" s="14" t="s">
        <v>83</v>
      </c>
      <c r="AW718" s="14" t="s">
        <v>30</v>
      </c>
      <c r="AX718" s="14" t="s">
        <v>73</v>
      </c>
      <c r="AY718" s="207" t="s">
        <v>125</v>
      </c>
    </row>
    <row r="719" s="14" customFormat="1">
      <c r="A719" s="14"/>
      <c r="B719" s="206"/>
      <c r="C719" s="14"/>
      <c r="D719" s="199" t="s">
        <v>134</v>
      </c>
      <c r="E719" s="207" t="s">
        <v>1</v>
      </c>
      <c r="F719" s="208" t="s">
        <v>906</v>
      </c>
      <c r="G719" s="14"/>
      <c r="H719" s="209">
        <v>9.6349999999999998</v>
      </c>
      <c r="I719" s="210"/>
      <c r="J719" s="14"/>
      <c r="K719" s="14"/>
      <c r="L719" s="206"/>
      <c r="M719" s="211"/>
      <c r="N719" s="212"/>
      <c r="O719" s="212"/>
      <c r="P719" s="212"/>
      <c r="Q719" s="212"/>
      <c r="R719" s="212"/>
      <c r="S719" s="212"/>
      <c r="T719" s="213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07" t="s">
        <v>134</v>
      </c>
      <c r="AU719" s="207" t="s">
        <v>83</v>
      </c>
      <c r="AV719" s="14" t="s">
        <v>83</v>
      </c>
      <c r="AW719" s="14" t="s">
        <v>30</v>
      </c>
      <c r="AX719" s="14" t="s">
        <v>73</v>
      </c>
      <c r="AY719" s="207" t="s">
        <v>125</v>
      </c>
    </row>
    <row r="720" s="15" customFormat="1">
      <c r="A720" s="15"/>
      <c r="B720" s="214"/>
      <c r="C720" s="15"/>
      <c r="D720" s="199" t="s">
        <v>134</v>
      </c>
      <c r="E720" s="215" t="s">
        <v>1</v>
      </c>
      <c r="F720" s="216" t="s">
        <v>139</v>
      </c>
      <c r="G720" s="15"/>
      <c r="H720" s="217">
        <v>17.306999999999999</v>
      </c>
      <c r="I720" s="218"/>
      <c r="J720" s="15"/>
      <c r="K720" s="15"/>
      <c r="L720" s="214"/>
      <c r="M720" s="219"/>
      <c r="N720" s="220"/>
      <c r="O720" s="220"/>
      <c r="P720" s="220"/>
      <c r="Q720" s="220"/>
      <c r="R720" s="220"/>
      <c r="S720" s="220"/>
      <c r="T720" s="221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T720" s="215" t="s">
        <v>134</v>
      </c>
      <c r="AU720" s="215" t="s">
        <v>83</v>
      </c>
      <c r="AV720" s="15" t="s">
        <v>132</v>
      </c>
      <c r="AW720" s="15" t="s">
        <v>30</v>
      </c>
      <c r="AX720" s="15" t="s">
        <v>81</v>
      </c>
      <c r="AY720" s="215" t="s">
        <v>125</v>
      </c>
    </row>
    <row r="721" s="2" customFormat="1" ht="54" customHeight="1">
      <c r="A721" s="38"/>
      <c r="B721" s="184"/>
      <c r="C721" s="185" t="s">
        <v>907</v>
      </c>
      <c r="D721" s="185" t="s">
        <v>127</v>
      </c>
      <c r="E721" s="186" t="s">
        <v>908</v>
      </c>
      <c r="F721" s="187" t="s">
        <v>909</v>
      </c>
      <c r="G721" s="188" t="s">
        <v>176</v>
      </c>
      <c r="H721" s="189">
        <v>1623.49</v>
      </c>
      <c r="I721" s="190"/>
      <c r="J721" s="191">
        <f>ROUND(I721*H721,2)</f>
        <v>0</v>
      </c>
      <c r="K721" s="187" t="s">
        <v>131</v>
      </c>
      <c r="L721" s="39"/>
      <c r="M721" s="192" t="s">
        <v>1</v>
      </c>
      <c r="N721" s="193" t="s">
        <v>38</v>
      </c>
      <c r="O721" s="77"/>
      <c r="P721" s="194">
        <f>O721*H721</f>
        <v>0</v>
      </c>
      <c r="Q721" s="194">
        <v>0.00013999999999999999</v>
      </c>
      <c r="R721" s="194">
        <f>Q721*H721</f>
        <v>0.22728859999999998</v>
      </c>
      <c r="S721" s="194">
        <v>0</v>
      </c>
      <c r="T721" s="195">
        <f>S721*H721</f>
        <v>0</v>
      </c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  <c r="AE721" s="38"/>
      <c r="AR721" s="196" t="s">
        <v>225</v>
      </c>
      <c r="AT721" s="196" t="s">
        <v>127</v>
      </c>
      <c r="AU721" s="196" t="s">
        <v>83</v>
      </c>
      <c r="AY721" s="19" t="s">
        <v>125</v>
      </c>
      <c r="BE721" s="197">
        <f>IF(N721="základní",J721,0)</f>
        <v>0</v>
      </c>
      <c r="BF721" s="197">
        <f>IF(N721="snížená",J721,0)</f>
        <v>0</v>
      </c>
      <c r="BG721" s="197">
        <f>IF(N721="zákl. přenesená",J721,0)</f>
        <v>0</v>
      </c>
      <c r="BH721" s="197">
        <f>IF(N721="sníž. přenesená",J721,0)</f>
        <v>0</v>
      </c>
      <c r="BI721" s="197">
        <f>IF(N721="nulová",J721,0)</f>
        <v>0</v>
      </c>
      <c r="BJ721" s="19" t="s">
        <v>81</v>
      </c>
      <c r="BK721" s="197">
        <f>ROUND(I721*H721,2)</f>
        <v>0</v>
      </c>
      <c r="BL721" s="19" t="s">
        <v>225</v>
      </c>
      <c r="BM721" s="196" t="s">
        <v>910</v>
      </c>
    </row>
    <row r="722" s="13" customFormat="1">
      <c r="A722" s="13"/>
      <c r="B722" s="198"/>
      <c r="C722" s="13"/>
      <c r="D722" s="199" t="s">
        <v>134</v>
      </c>
      <c r="E722" s="200" t="s">
        <v>1</v>
      </c>
      <c r="F722" s="201" t="s">
        <v>863</v>
      </c>
      <c r="G722" s="13"/>
      <c r="H722" s="200" t="s">
        <v>1</v>
      </c>
      <c r="I722" s="202"/>
      <c r="J722" s="13"/>
      <c r="K722" s="13"/>
      <c r="L722" s="198"/>
      <c r="M722" s="203"/>
      <c r="N722" s="204"/>
      <c r="O722" s="204"/>
      <c r="P722" s="204"/>
      <c r="Q722" s="204"/>
      <c r="R722" s="204"/>
      <c r="S722" s="204"/>
      <c r="T722" s="205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00" t="s">
        <v>134</v>
      </c>
      <c r="AU722" s="200" t="s">
        <v>83</v>
      </c>
      <c r="AV722" s="13" t="s">
        <v>81</v>
      </c>
      <c r="AW722" s="13" t="s">
        <v>30</v>
      </c>
      <c r="AX722" s="13" t="s">
        <v>73</v>
      </c>
      <c r="AY722" s="200" t="s">
        <v>125</v>
      </c>
    </row>
    <row r="723" s="14" customFormat="1">
      <c r="A723" s="14"/>
      <c r="B723" s="206"/>
      <c r="C723" s="14"/>
      <c r="D723" s="199" t="s">
        <v>134</v>
      </c>
      <c r="E723" s="207" t="s">
        <v>1</v>
      </c>
      <c r="F723" s="208" t="s">
        <v>911</v>
      </c>
      <c r="G723" s="14"/>
      <c r="H723" s="209">
        <v>1623.49</v>
      </c>
      <c r="I723" s="210"/>
      <c r="J723" s="14"/>
      <c r="K723" s="14"/>
      <c r="L723" s="206"/>
      <c r="M723" s="211"/>
      <c r="N723" s="212"/>
      <c r="O723" s="212"/>
      <c r="P723" s="212"/>
      <c r="Q723" s="212"/>
      <c r="R723" s="212"/>
      <c r="S723" s="212"/>
      <c r="T723" s="213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07" t="s">
        <v>134</v>
      </c>
      <c r="AU723" s="207" t="s">
        <v>83</v>
      </c>
      <c r="AV723" s="14" t="s">
        <v>83</v>
      </c>
      <c r="AW723" s="14" t="s">
        <v>30</v>
      </c>
      <c r="AX723" s="14" t="s">
        <v>73</v>
      </c>
      <c r="AY723" s="207" t="s">
        <v>125</v>
      </c>
    </row>
    <row r="724" s="15" customFormat="1">
      <c r="A724" s="15"/>
      <c r="B724" s="214"/>
      <c r="C724" s="15"/>
      <c r="D724" s="199" t="s">
        <v>134</v>
      </c>
      <c r="E724" s="215" t="s">
        <v>1</v>
      </c>
      <c r="F724" s="216" t="s">
        <v>139</v>
      </c>
      <c r="G724" s="15"/>
      <c r="H724" s="217">
        <v>1623.49</v>
      </c>
      <c r="I724" s="218"/>
      <c r="J724" s="15"/>
      <c r="K724" s="15"/>
      <c r="L724" s="214"/>
      <c r="M724" s="219"/>
      <c r="N724" s="220"/>
      <c r="O724" s="220"/>
      <c r="P724" s="220"/>
      <c r="Q724" s="220"/>
      <c r="R724" s="220"/>
      <c r="S724" s="220"/>
      <c r="T724" s="221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T724" s="215" t="s">
        <v>134</v>
      </c>
      <c r="AU724" s="215" t="s">
        <v>83</v>
      </c>
      <c r="AV724" s="15" t="s">
        <v>132</v>
      </c>
      <c r="AW724" s="15" t="s">
        <v>30</v>
      </c>
      <c r="AX724" s="15" t="s">
        <v>81</v>
      </c>
      <c r="AY724" s="215" t="s">
        <v>125</v>
      </c>
    </row>
    <row r="725" s="2" customFormat="1" ht="54" customHeight="1">
      <c r="A725" s="38"/>
      <c r="B725" s="184"/>
      <c r="C725" s="185" t="s">
        <v>912</v>
      </c>
      <c r="D725" s="185" t="s">
        <v>127</v>
      </c>
      <c r="E725" s="186" t="s">
        <v>913</v>
      </c>
      <c r="F725" s="187" t="s">
        <v>914</v>
      </c>
      <c r="G725" s="188" t="s">
        <v>176</v>
      </c>
      <c r="H725" s="189">
        <v>298.60000000000002</v>
      </c>
      <c r="I725" s="190"/>
      <c r="J725" s="191">
        <f>ROUND(I725*H725,2)</f>
        <v>0</v>
      </c>
      <c r="K725" s="187" t="s">
        <v>131</v>
      </c>
      <c r="L725" s="39"/>
      <c r="M725" s="192" t="s">
        <v>1</v>
      </c>
      <c r="N725" s="193" t="s">
        <v>38</v>
      </c>
      <c r="O725" s="77"/>
      <c r="P725" s="194">
        <f>O725*H725</f>
        <v>0</v>
      </c>
      <c r="Q725" s="194">
        <v>0.00027999999999999998</v>
      </c>
      <c r="R725" s="194">
        <f>Q725*H725</f>
        <v>0.083608000000000002</v>
      </c>
      <c r="S725" s="194">
        <v>0</v>
      </c>
      <c r="T725" s="195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196" t="s">
        <v>225</v>
      </c>
      <c r="AT725" s="196" t="s">
        <v>127</v>
      </c>
      <c r="AU725" s="196" t="s">
        <v>83</v>
      </c>
      <c r="AY725" s="19" t="s">
        <v>125</v>
      </c>
      <c r="BE725" s="197">
        <f>IF(N725="základní",J725,0)</f>
        <v>0</v>
      </c>
      <c r="BF725" s="197">
        <f>IF(N725="snížená",J725,0)</f>
        <v>0</v>
      </c>
      <c r="BG725" s="197">
        <f>IF(N725="zákl. přenesená",J725,0)</f>
        <v>0</v>
      </c>
      <c r="BH725" s="197">
        <f>IF(N725="sníž. přenesená",J725,0)</f>
        <v>0</v>
      </c>
      <c r="BI725" s="197">
        <f>IF(N725="nulová",J725,0)</f>
        <v>0</v>
      </c>
      <c r="BJ725" s="19" t="s">
        <v>81</v>
      </c>
      <c r="BK725" s="197">
        <f>ROUND(I725*H725,2)</f>
        <v>0</v>
      </c>
      <c r="BL725" s="19" t="s">
        <v>225</v>
      </c>
      <c r="BM725" s="196" t="s">
        <v>915</v>
      </c>
    </row>
    <row r="726" s="13" customFormat="1">
      <c r="A726" s="13"/>
      <c r="B726" s="198"/>
      <c r="C726" s="13"/>
      <c r="D726" s="199" t="s">
        <v>134</v>
      </c>
      <c r="E726" s="200" t="s">
        <v>1</v>
      </c>
      <c r="F726" s="201" t="s">
        <v>863</v>
      </c>
      <c r="G726" s="13"/>
      <c r="H726" s="200" t="s">
        <v>1</v>
      </c>
      <c r="I726" s="202"/>
      <c r="J726" s="13"/>
      <c r="K726" s="13"/>
      <c r="L726" s="198"/>
      <c r="M726" s="203"/>
      <c r="N726" s="204"/>
      <c r="O726" s="204"/>
      <c r="P726" s="204"/>
      <c r="Q726" s="204"/>
      <c r="R726" s="204"/>
      <c r="S726" s="204"/>
      <c r="T726" s="205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00" t="s">
        <v>134</v>
      </c>
      <c r="AU726" s="200" t="s">
        <v>83</v>
      </c>
      <c r="AV726" s="13" t="s">
        <v>81</v>
      </c>
      <c r="AW726" s="13" t="s">
        <v>30</v>
      </c>
      <c r="AX726" s="13" t="s">
        <v>73</v>
      </c>
      <c r="AY726" s="200" t="s">
        <v>125</v>
      </c>
    </row>
    <row r="727" s="14" customFormat="1">
      <c r="A727" s="14"/>
      <c r="B727" s="206"/>
      <c r="C727" s="14"/>
      <c r="D727" s="199" t="s">
        <v>134</v>
      </c>
      <c r="E727" s="207" t="s">
        <v>1</v>
      </c>
      <c r="F727" s="208" t="s">
        <v>916</v>
      </c>
      <c r="G727" s="14"/>
      <c r="H727" s="209">
        <v>298.60000000000002</v>
      </c>
      <c r="I727" s="210"/>
      <c r="J727" s="14"/>
      <c r="K727" s="14"/>
      <c r="L727" s="206"/>
      <c r="M727" s="211"/>
      <c r="N727" s="212"/>
      <c r="O727" s="212"/>
      <c r="P727" s="212"/>
      <c r="Q727" s="212"/>
      <c r="R727" s="212"/>
      <c r="S727" s="212"/>
      <c r="T727" s="213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07" t="s">
        <v>134</v>
      </c>
      <c r="AU727" s="207" t="s">
        <v>83</v>
      </c>
      <c r="AV727" s="14" t="s">
        <v>83</v>
      </c>
      <c r="AW727" s="14" t="s">
        <v>30</v>
      </c>
      <c r="AX727" s="14" t="s">
        <v>73</v>
      </c>
      <c r="AY727" s="207" t="s">
        <v>125</v>
      </c>
    </row>
    <row r="728" s="15" customFormat="1">
      <c r="A728" s="15"/>
      <c r="B728" s="214"/>
      <c r="C728" s="15"/>
      <c r="D728" s="199" t="s">
        <v>134</v>
      </c>
      <c r="E728" s="215" t="s">
        <v>1</v>
      </c>
      <c r="F728" s="216" t="s">
        <v>139</v>
      </c>
      <c r="G728" s="15"/>
      <c r="H728" s="217">
        <v>298.60000000000002</v>
      </c>
      <c r="I728" s="218"/>
      <c r="J728" s="15"/>
      <c r="K728" s="15"/>
      <c r="L728" s="214"/>
      <c r="M728" s="219"/>
      <c r="N728" s="220"/>
      <c r="O728" s="220"/>
      <c r="P728" s="220"/>
      <c r="Q728" s="220"/>
      <c r="R728" s="220"/>
      <c r="S728" s="220"/>
      <c r="T728" s="221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T728" s="215" t="s">
        <v>134</v>
      </c>
      <c r="AU728" s="215" t="s">
        <v>83</v>
      </c>
      <c r="AV728" s="15" t="s">
        <v>132</v>
      </c>
      <c r="AW728" s="15" t="s">
        <v>30</v>
      </c>
      <c r="AX728" s="15" t="s">
        <v>81</v>
      </c>
      <c r="AY728" s="215" t="s">
        <v>125</v>
      </c>
    </row>
    <row r="729" s="2" customFormat="1" ht="54" customHeight="1">
      <c r="A729" s="38"/>
      <c r="B729" s="184"/>
      <c r="C729" s="185" t="s">
        <v>917</v>
      </c>
      <c r="D729" s="185" t="s">
        <v>127</v>
      </c>
      <c r="E729" s="186" t="s">
        <v>918</v>
      </c>
      <c r="F729" s="187" t="s">
        <v>919</v>
      </c>
      <c r="G729" s="188" t="s">
        <v>176</v>
      </c>
      <c r="H729" s="189">
        <v>272.53800000000001</v>
      </c>
      <c r="I729" s="190"/>
      <c r="J729" s="191">
        <f>ROUND(I729*H729,2)</f>
        <v>0</v>
      </c>
      <c r="K729" s="187" t="s">
        <v>131</v>
      </c>
      <c r="L729" s="39"/>
      <c r="M729" s="192" t="s">
        <v>1</v>
      </c>
      <c r="N729" s="193" t="s">
        <v>38</v>
      </c>
      <c r="O729" s="77"/>
      <c r="P729" s="194">
        <f>O729*H729</f>
        <v>0</v>
      </c>
      <c r="Q729" s="194">
        <v>0.00042999999999999999</v>
      </c>
      <c r="R729" s="194">
        <f>Q729*H729</f>
        <v>0.11719134000000001</v>
      </c>
      <c r="S729" s="194">
        <v>0</v>
      </c>
      <c r="T729" s="195">
        <f>S729*H729</f>
        <v>0</v>
      </c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  <c r="AE729" s="38"/>
      <c r="AR729" s="196" t="s">
        <v>225</v>
      </c>
      <c r="AT729" s="196" t="s">
        <v>127</v>
      </c>
      <c r="AU729" s="196" t="s">
        <v>83</v>
      </c>
      <c r="AY729" s="19" t="s">
        <v>125</v>
      </c>
      <c r="BE729" s="197">
        <f>IF(N729="základní",J729,0)</f>
        <v>0</v>
      </c>
      <c r="BF729" s="197">
        <f>IF(N729="snížená",J729,0)</f>
        <v>0</v>
      </c>
      <c r="BG729" s="197">
        <f>IF(N729="zákl. přenesená",J729,0)</f>
        <v>0</v>
      </c>
      <c r="BH729" s="197">
        <f>IF(N729="sníž. přenesená",J729,0)</f>
        <v>0</v>
      </c>
      <c r="BI729" s="197">
        <f>IF(N729="nulová",J729,0)</f>
        <v>0</v>
      </c>
      <c r="BJ729" s="19" t="s">
        <v>81</v>
      </c>
      <c r="BK729" s="197">
        <f>ROUND(I729*H729,2)</f>
        <v>0</v>
      </c>
      <c r="BL729" s="19" t="s">
        <v>225</v>
      </c>
      <c r="BM729" s="196" t="s">
        <v>920</v>
      </c>
    </row>
    <row r="730" s="13" customFormat="1">
      <c r="A730" s="13"/>
      <c r="B730" s="198"/>
      <c r="C730" s="13"/>
      <c r="D730" s="199" t="s">
        <v>134</v>
      </c>
      <c r="E730" s="200" t="s">
        <v>1</v>
      </c>
      <c r="F730" s="201" t="s">
        <v>863</v>
      </c>
      <c r="G730" s="13"/>
      <c r="H730" s="200" t="s">
        <v>1</v>
      </c>
      <c r="I730" s="202"/>
      <c r="J730" s="13"/>
      <c r="K730" s="13"/>
      <c r="L730" s="198"/>
      <c r="M730" s="203"/>
      <c r="N730" s="204"/>
      <c r="O730" s="204"/>
      <c r="P730" s="204"/>
      <c r="Q730" s="204"/>
      <c r="R730" s="204"/>
      <c r="S730" s="204"/>
      <c r="T730" s="205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00" t="s">
        <v>134</v>
      </c>
      <c r="AU730" s="200" t="s">
        <v>83</v>
      </c>
      <c r="AV730" s="13" t="s">
        <v>81</v>
      </c>
      <c r="AW730" s="13" t="s">
        <v>30</v>
      </c>
      <c r="AX730" s="13" t="s">
        <v>73</v>
      </c>
      <c r="AY730" s="200" t="s">
        <v>125</v>
      </c>
    </row>
    <row r="731" s="14" customFormat="1">
      <c r="A731" s="14"/>
      <c r="B731" s="206"/>
      <c r="C731" s="14"/>
      <c r="D731" s="199" t="s">
        <v>134</v>
      </c>
      <c r="E731" s="207" t="s">
        <v>1</v>
      </c>
      <c r="F731" s="208" t="s">
        <v>865</v>
      </c>
      <c r="G731" s="14"/>
      <c r="H731" s="209">
        <v>175.04400000000001</v>
      </c>
      <c r="I731" s="210"/>
      <c r="J731" s="14"/>
      <c r="K731" s="14"/>
      <c r="L731" s="206"/>
      <c r="M731" s="211"/>
      <c r="N731" s="212"/>
      <c r="O731" s="212"/>
      <c r="P731" s="212"/>
      <c r="Q731" s="212"/>
      <c r="R731" s="212"/>
      <c r="S731" s="212"/>
      <c r="T731" s="213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07" t="s">
        <v>134</v>
      </c>
      <c r="AU731" s="207" t="s">
        <v>83</v>
      </c>
      <c r="AV731" s="14" t="s">
        <v>83</v>
      </c>
      <c r="AW731" s="14" t="s">
        <v>30</v>
      </c>
      <c r="AX731" s="14" t="s">
        <v>73</v>
      </c>
      <c r="AY731" s="207" t="s">
        <v>125</v>
      </c>
    </row>
    <row r="732" s="14" customFormat="1">
      <c r="A732" s="14"/>
      <c r="B732" s="206"/>
      <c r="C732" s="14"/>
      <c r="D732" s="199" t="s">
        <v>134</v>
      </c>
      <c r="E732" s="207" t="s">
        <v>1</v>
      </c>
      <c r="F732" s="208" t="s">
        <v>866</v>
      </c>
      <c r="G732" s="14"/>
      <c r="H732" s="209">
        <v>91.079999999999998</v>
      </c>
      <c r="I732" s="210"/>
      <c r="J732" s="14"/>
      <c r="K732" s="14"/>
      <c r="L732" s="206"/>
      <c r="M732" s="211"/>
      <c r="N732" s="212"/>
      <c r="O732" s="212"/>
      <c r="P732" s="212"/>
      <c r="Q732" s="212"/>
      <c r="R732" s="212"/>
      <c r="S732" s="212"/>
      <c r="T732" s="213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07" t="s">
        <v>134</v>
      </c>
      <c r="AU732" s="207" t="s">
        <v>83</v>
      </c>
      <c r="AV732" s="14" t="s">
        <v>83</v>
      </c>
      <c r="AW732" s="14" t="s">
        <v>30</v>
      </c>
      <c r="AX732" s="14" t="s">
        <v>73</v>
      </c>
      <c r="AY732" s="207" t="s">
        <v>125</v>
      </c>
    </row>
    <row r="733" s="14" customFormat="1">
      <c r="A733" s="14"/>
      <c r="B733" s="206"/>
      <c r="C733" s="14"/>
      <c r="D733" s="199" t="s">
        <v>134</v>
      </c>
      <c r="E733" s="207" t="s">
        <v>1</v>
      </c>
      <c r="F733" s="208" t="s">
        <v>921</v>
      </c>
      <c r="G733" s="14"/>
      <c r="H733" s="209">
        <v>6.4139999999999997</v>
      </c>
      <c r="I733" s="210"/>
      <c r="J733" s="14"/>
      <c r="K733" s="14"/>
      <c r="L733" s="206"/>
      <c r="M733" s="211"/>
      <c r="N733" s="212"/>
      <c r="O733" s="212"/>
      <c r="P733" s="212"/>
      <c r="Q733" s="212"/>
      <c r="R733" s="212"/>
      <c r="S733" s="212"/>
      <c r="T733" s="213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07" t="s">
        <v>134</v>
      </c>
      <c r="AU733" s="207" t="s">
        <v>83</v>
      </c>
      <c r="AV733" s="14" t="s">
        <v>83</v>
      </c>
      <c r="AW733" s="14" t="s">
        <v>30</v>
      </c>
      <c r="AX733" s="14" t="s">
        <v>73</v>
      </c>
      <c r="AY733" s="207" t="s">
        <v>125</v>
      </c>
    </row>
    <row r="734" s="15" customFormat="1">
      <c r="A734" s="15"/>
      <c r="B734" s="214"/>
      <c r="C734" s="15"/>
      <c r="D734" s="199" t="s">
        <v>134</v>
      </c>
      <c r="E734" s="215" t="s">
        <v>1</v>
      </c>
      <c r="F734" s="216" t="s">
        <v>139</v>
      </c>
      <c r="G734" s="15"/>
      <c r="H734" s="217">
        <v>272.53800000000001</v>
      </c>
      <c r="I734" s="218"/>
      <c r="J734" s="15"/>
      <c r="K734" s="15"/>
      <c r="L734" s="214"/>
      <c r="M734" s="219"/>
      <c r="N734" s="220"/>
      <c r="O734" s="220"/>
      <c r="P734" s="220"/>
      <c r="Q734" s="220"/>
      <c r="R734" s="220"/>
      <c r="S734" s="220"/>
      <c r="T734" s="221"/>
      <c r="U734" s="15"/>
      <c r="V734" s="15"/>
      <c r="W734" s="15"/>
      <c r="X734" s="15"/>
      <c r="Y734" s="15"/>
      <c r="Z734" s="15"/>
      <c r="AA734" s="15"/>
      <c r="AB734" s="15"/>
      <c r="AC734" s="15"/>
      <c r="AD734" s="15"/>
      <c r="AE734" s="15"/>
      <c r="AT734" s="215" t="s">
        <v>134</v>
      </c>
      <c r="AU734" s="215" t="s">
        <v>83</v>
      </c>
      <c r="AV734" s="15" t="s">
        <v>132</v>
      </c>
      <c r="AW734" s="15" t="s">
        <v>30</v>
      </c>
      <c r="AX734" s="15" t="s">
        <v>81</v>
      </c>
      <c r="AY734" s="215" t="s">
        <v>125</v>
      </c>
    </row>
    <row r="735" s="2" customFormat="1" ht="32.4" customHeight="1">
      <c r="A735" s="38"/>
      <c r="B735" s="184"/>
      <c r="C735" s="222" t="s">
        <v>922</v>
      </c>
      <c r="D735" s="222" t="s">
        <v>161</v>
      </c>
      <c r="E735" s="223" t="s">
        <v>923</v>
      </c>
      <c r="F735" s="224" t="s">
        <v>924</v>
      </c>
      <c r="G735" s="225" t="s">
        <v>176</v>
      </c>
      <c r="H735" s="226">
        <v>2523.8229999999999</v>
      </c>
      <c r="I735" s="227"/>
      <c r="J735" s="228">
        <f>ROUND(I735*H735,2)</f>
        <v>0</v>
      </c>
      <c r="K735" s="224" t="s">
        <v>1</v>
      </c>
      <c r="L735" s="229"/>
      <c r="M735" s="230" t="s">
        <v>1</v>
      </c>
      <c r="N735" s="231" t="s">
        <v>38</v>
      </c>
      <c r="O735" s="77"/>
      <c r="P735" s="194">
        <f>O735*H735</f>
        <v>0</v>
      </c>
      <c r="Q735" s="194">
        <v>0.00050000000000000001</v>
      </c>
      <c r="R735" s="194">
        <f>Q735*H735</f>
        <v>1.2619114999999999</v>
      </c>
      <c r="S735" s="194">
        <v>0</v>
      </c>
      <c r="T735" s="195">
        <f>S735*H735</f>
        <v>0</v>
      </c>
      <c r="U735" s="38"/>
      <c r="V735" s="38"/>
      <c r="W735" s="38"/>
      <c r="X735" s="38"/>
      <c r="Y735" s="38"/>
      <c r="Z735" s="38"/>
      <c r="AA735" s="38"/>
      <c r="AB735" s="38"/>
      <c r="AC735" s="38"/>
      <c r="AD735" s="38"/>
      <c r="AE735" s="38"/>
      <c r="AR735" s="196" t="s">
        <v>317</v>
      </c>
      <c r="AT735" s="196" t="s">
        <v>161</v>
      </c>
      <c r="AU735" s="196" t="s">
        <v>83</v>
      </c>
      <c r="AY735" s="19" t="s">
        <v>125</v>
      </c>
      <c r="BE735" s="197">
        <f>IF(N735="základní",J735,0)</f>
        <v>0</v>
      </c>
      <c r="BF735" s="197">
        <f>IF(N735="snížená",J735,0)</f>
        <v>0</v>
      </c>
      <c r="BG735" s="197">
        <f>IF(N735="zákl. přenesená",J735,0)</f>
        <v>0</v>
      </c>
      <c r="BH735" s="197">
        <f>IF(N735="sníž. přenesená",J735,0)</f>
        <v>0</v>
      </c>
      <c r="BI735" s="197">
        <f>IF(N735="nulová",J735,0)</f>
        <v>0</v>
      </c>
      <c r="BJ735" s="19" t="s">
        <v>81</v>
      </c>
      <c r="BK735" s="197">
        <f>ROUND(I735*H735,2)</f>
        <v>0</v>
      </c>
      <c r="BL735" s="19" t="s">
        <v>225</v>
      </c>
      <c r="BM735" s="196" t="s">
        <v>925</v>
      </c>
    </row>
    <row r="736" s="13" customFormat="1">
      <c r="A736" s="13"/>
      <c r="B736" s="198"/>
      <c r="C736" s="13"/>
      <c r="D736" s="199" t="s">
        <v>134</v>
      </c>
      <c r="E736" s="200" t="s">
        <v>1</v>
      </c>
      <c r="F736" s="201" t="s">
        <v>863</v>
      </c>
      <c r="G736" s="13"/>
      <c r="H736" s="200" t="s">
        <v>1</v>
      </c>
      <c r="I736" s="202"/>
      <c r="J736" s="13"/>
      <c r="K736" s="13"/>
      <c r="L736" s="198"/>
      <c r="M736" s="203"/>
      <c r="N736" s="204"/>
      <c r="O736" s="204"/>
      <c r="P736" s="204"/>
      <c r="Q736" s="204"/>
      <c r="R736" s="204"/>
      <c r="S736" s="204"/>
      <c r="T736" s="205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00" t="s">
        <v>134</v>
      </c>
      <c r="AU736" s="200" t="s">
        <v>83</v>
      </c>
      <c r="AV736" s="13" t="s">
        <v>81</v>
      </c>
      <c r="AW736" s="13" t="s">
        <v>30</v>
      </c>
      <c r="AX736" s="13" t="s">
        <v>73</v>
      </c>
      <c r="AY736" s="200" t="s">
        <v>125</v>
      </c>
    </row>
    <row r="737" s="14" customFormat="1">
      <c r="A737" s="14"/>
      <c r="B737" s="206"/>
      <c r="C737" s="14"/>
      <c r="D737" s="199" t="s">
        <v>134</v>
      </c>
      <c r="E737" s="207" t="s">
        <v>1</v>
      </c>
      <c r="F737" s="208" t="s">
        <v>926</v>
      </c>
      <c r="G737" s="14"/>
      <c r="H737" s="209">
        <v>2210.404</v>
      </c>
      <c r="I737" s="210"/>
      <c r="J737" s="14"/>
      <c r="K737" s="14"/>
      <c r="L737" s="206"/>
      <c r="M737" s="211"/>
      <c r="N737" s="212"/>
      <c r="O737" s="212"/>
      <c r="P737" s="212"/>
      <c r="Q737" s="212"/>
      <c r="R737" s="212"/>
      <c r="S737" s="212"/>
      <c r="T737" s="213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07" t="s">
        <v>134</v>
      </c>
      <c r="AU737" s="207" t="s">
        <v>83</v>
      </c>
      <c r="AV737" s="14" t="s">
        <v>83</v>
      </c>
      <c r="AW737" s="14" t="s">
        <v>30</v>
      </c>
      <c r="AX737" s="14" t="s">
        <v>73</v>
      </c>
      <c r="AY737" s="207" t="s">
        <v>125</v>
      </c>
    </row>
    <row r="738" s="14" customFormat="1">
      <c r="A738" s="14"/>
      <c r="B738" s="206"/>
      <c r="C738" s="14"/>
      <c r="D738" s="199" t="s">
        <v>134</v>
      </c>
      <c r="E738" s="207" t="s">
        <v>1</v>
      </c>
      <c r="F738" s="208" t="s">
        <v>927</v>
      </c>
      <c r="G738" s="14"/>
      <c r="H738" s="209">
        <v>201.30099999999999</v>
      </c>
      <c r="I738" s="210"/>
      <c r="J738" s="14"/>
      <c r="K738" s="14"/>
      <c r="L738" s="206"/>
      <c r="M738" s="211"/>
      <c r="N738" s="212"/>
      <c r="O738" s="212"/>
      <c r="P738" s="212"/>
      <c r="Q738" s="212"/>
      <c r="R738" s="212"/>
      <c r="S738" s="212"/>
      <c r="T738" s="213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07" t="s">
        <v>134</v>
      </c>
      <c r="AU738" s="207" t="s">
        <v>83</v>
      </c>
      <c r="AV738" s="14" t="s">
        <v>83</v>
      </c>
      <c r="AW738" s="14" t="s">
        <v>30</v>
      </c>
      <c r="AX738" s="14" t="s">
        <v>73</v>
      </c>
      <c r="AY738" s="207" t="s">
        <v>125</v>
      </c>
    </row>
    <row r="739" s="14" customFormat="1">
      <c r="A739" s="14"/>
      <c r="B739" s="206"/>
      <c r="C739" s="14"/>
      <c r="D739" s="199" t="s">
        <v>134</v>
      </c>
      <c r="E739" s="207" t="s">
        <v>1</v>
      </c>
      <c r="F739" s="208" t="s">
        <v>928</v>
      </c>
      <c r="G739" s="14"/>
      <c r="H739" s="209">
        <v>104.742</v>
      </c>
      <c r="I739" s="210"/>
      <c r="J739" s="14"/>
      <c r="K739" s="14"/>
      <c r="L739" s="206"/>
      <c r="M739" s="211"/>
      <c r="N739" s="212"/>
      <c r="O739" s="212"/>
      <c r="P739" s="212"/>
      <c r="Q739" s="212"/>
      <c r="R739" s="212"/>
      <c r="S739" s="212"/>
      <c r="T739" s="213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07" t="s">
        <v>134</v>
      </c>
      <c r="AU739" s="207" t="s">
        <v>83</v>
      </c>
      <c r="AV739" s="14" t="s">
        <v>83</v>
      </c>
      <c r="AW739" s="14" t="s">
        <v>30</v>
      </c>
      <c r="AX739" s="14" t="s">
        <v>73</v>
      </c>
      <c r="AY739" s="207" t="s">
        <v>125</v>
      </c>
    </row>
    <row r="740" s="14" customFormat="1">
      <c r="A740" s="14"/>
      <c r="B740" s="206"/>
      <c r="C740" s="14"/>
      <c r="D740" s="199" t="s">
        <v>134</v>
      </c>
      <c r="E740" s="207" t="s">
        <v>1</v>
      </c>
      <c r="F740" s="208" t="s">
        <v>929</v>
      </c>
      <c r="G740" s="14"/>
      <c r="H740" s="209">
        <v>7.3760000000000003</v>
      </c>
      <c r="I740" s="210"/>
      <c r="J740" s="14"/>
      <c r="K740" s="14"/>
      <c r="L740" s="206"/>
      <c r="M740" s="211"/>
      <c r="N740" s="212"/>
      <c r="O740" s="212"/>
      <c r="P740" s="212"/>
      <c r="Q740" s="212"/>
      <c r="R740" s="212"/>
      <c r="S740" s="212"/>
      <c r="T740" s="213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07" t="s">
        <v>134</v>
      </c>
      <c r="AU740" s="207" t="s">
        <v>83</v>
      </c>
      <c r="AV740" s="14" t="s">
        <v>83</v>
      </c>
      <c r="AW740" s="14" t="s">
        <v>30</v>
      </c>
      <c r="AX740" s="14" t="s">
        <v>73</v>
      </c>
      <c r="AY740" s="207" t="s">
        <v>125</v>
      </c>
    </row>
    <row r="741" s="15" customFormat="1">
      <c r="A741" s="15"/>
      <c r="B741" s="214"/>
      <c r="C741" s="15"/>
      <c r="D741" s="199" t="s">
        <v>134</v>
      </c>
      <c r="E741" s="215" t="s">
        <v>1</v>
      </c>
      <c r="F741" s="216" t="s">
        <v>139</v>
      </c>
      <c r="G741" s="15"/>
      <c r="H741" s="217">
        <v>2523.8229999999999</v>
      </c>
      <c r="I741" s="218"/>
      <c r="J741" s="15"/>
      <c r="K741" s="15"/>
      <c r="L741" s="214"/>
      <c r="M741" s="219"/>
      <c r="N741" s="220"/>
      <c r="O741" s="220"/>
      <c r="P741" s="220"/>
      <c r="Q741" s="220"/>
      <c r="R741" s="220"/>
      <c r="S741" s="220"/>
      <c r="T741" s="221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T741" s="215" t="s">
        <v>134</v>
      </c>
      <c r="AU741" s="215" t="s">
        <v>83</v>
      </c>
      <c r="AV741" s="15" t="s">
        <v>132</v>
      </c>
      <c r="AW741" s="15" t="s">
        <v>30</v>
      </c>
      <c r="AX741" s="15" t="s">
        <v>81</v>
      </c>
      <c r="AY741" s="215" t="s">
        <v>125</v>
      </c>
    </row>
    <row r="742" s="2" customFormat="1" ht="32.4" customHeight="1">
      <c r="A742" s="38"/>
      <c r="B742" s="184"/>
      <c r="C742" s="185" t="s">
        <v>930</v>
      </c>
      <c r="D742" s="185" t="s">
        <v>127</v>
      </c>
      <c r="E742" s="186" t="s">
        <v>931</v>
      </c>
      <c r="F742" s="187" t="s">
        <v>932</v>
      </c>
      <c r="G742" s="188" t="s">
        <v>176</v>
      </c>
      <c r="H742" s="189">
        <v>1928.761</v>
      </c>
      <c r="I742" s="190"/>
      <c r="J742" s="191">
        <f>ROUND(I742*H742,2)</f>
        <v>0</v>
      </c>
      <c r="K742" s="187" t="s">
        <v>131</v>
      </c>
      <c r="L742" s="39"/>
      <c r="M742" s="192" t="s">
        <v>1</v>
      </c>
      <c r="N742" s="193" t="s">
        <v>38</v>
      </c>
      <c r="O742" s="77"/>
      <c r="P742" s="194">
        <f>O742*H742</f>
        <v>0</v>
      </c>
      <c r="Q742" s="194">
        <v>0</v>
      </c>
      <c r="R742" s="194">
        <f>Q742*H742</f>
        <v>0</v>
      </c>
      <c r="S742" s="194">
        <v>0</v>
      </c>
      <c r="T742" s="195">
        <f>S742*H742</f>
        <v>0</v>
      </c>
      <c r="U742" s="38"/>
      <c r="V742" s="38"/>
      <c r="W742" s="38"/>
      <c r="X742" s="38"/>
      <c r="Y742" s="38"/>
      <c r="Z742" s="38"/>
      <c r="AA742" s="38"/>
      <c r="AB742" s="38"/>
      <c r="AC742" s="38"/>
      <c r="AD742" s="38"/>
      <c r="AE742" s="38"/>
      <c r="AR742" s="196" t="s">
        <v>225</v>
      </c>
      <c r="AT742" s="196" t="s">
        <v>127</v>
      </c>
      <c r="AU742" s="196" t="s">
        <v>83</v>
      </c>
      <c r="AY742" s="19" t="s">
        <v>125</v>
      </c>
      <c r="BE742" s="197">
        <f>IF(N742="základní",J742,0)</f>
        <v>0</v>
      </c>
      <c r="BF742" s="197">
        <f>IF(N742="snížená",J742,0)</f>
        <v>0</v>
      </c>
      <c r="BG742" s="197">
        <f>IF(N742="zákl. přenesená",J742,0)</f>
        <v>0</v>
      </c>
      <c r="BH742" s="197">
        <f>IF(N742="sníž. přenesená",J742,0)</f>
        <v>0</v>
      </c>
      <c r="BI742" s="197">
        <f>IF(N742="nulová",J742,0)</f>
        <v>0</v>
      </c>
      <c r="BJ742" s="19" t="s">
        <v>81</v>
      </c>
      <c r="BK742" s="197">
        <f>ROUND(I742*H742,2)</f>
        <v>0</v>
      </c>
      <c r="BL742" s="19" t="s">
        <v>225</v>
      </c>
      <c r="BM742" s="196" t="s">
        <v>933</v>
      </c>
    </row>
    <row r="743" s="13" customFormat="1">
      <c r="A743" s="13"/>
      <c r="B743" s="198"/>
      <c r="C743" s="13"/>
      <c r="D743" s="199" t="s">
        <v>134</v>
      </c>
      <c r="E743" s="200" t="s">
        <v>1</v>
      </c>
      <c r="F743" s="201" t="s">
        <v>860</v>
      </c>
      <c r="G743" s="13"/>
      <c r="H743" s="200" t="s">
        <v>1</v>
      </c>
      <c r="I743" s="202"/>
      <c r="J743" s="13"/>
      <c r="K743" s="13"/>
      <c r="L743" s="198"/>
      <c r="M743" s="203"/>
      <c r="N743" s="204"/>
      <c r="O743" s="204"/>
      <c r="P743" s="204"/>
      <c r="Q743" s="204"/>
      <c r="R743" s="204"/>
      <c r="S743" s="204"/>
      <c r="T743" s="205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00" t="s">
        <v>134</v>
      </c>
      <c r="AU743" s="200" t="s">
        <v>83</v>
      </c>
      <c r="AV743" s="13" t="s">
        <v>81</v>
      </c>
      <c r="AW743" s="13" t="s">
        <v>30</v>
      </c>
      <c r="AX743" s="13" t="s">
        <v>73</v>
      </c>
      <c r="AY743" s="200" t="s">
        <v>125</v>
      </c>
    </row>
    <row r="744" s="14" customFormat="1">
      <c r="A744" s="14"/>
      <c r="B744" s="206"/>
      <c r="C744" s="14"/>
      <c r="D744" s="199" t="s">
        <v>134</v>
      </c>
      <c r="E744" s="207" t="s">
        <v>1</v>
      </c>
      <c r="F744" s="208" t="s">
        <v>861</v>
      </c>
      <c r="G744" s="14"/>
      <c r="H744" s="209">
        <v>6.6710000000000003</v>
      </c>
      <c r="I744" s="210"/>
      <c r="J744" s="14"/>
      <c r="K744" s="14"/>
      <c r="L744" s="206"/>
      <c r="M744" s="211"/>
      <c r="N744" s="212"/>
      <c r="O744" s="212"/>
      <c r="P744" s="212"/>
      <c r="Q744" s="212"/>
      <c r="R744" s="212"/>
      <c r="S744" s="212"/>
      <c r="T744" s="213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07" t="s">
        <v>134</v>
      </c>
      <c r="AU744" s="207" t="s">
        <v>83</v>
      </c>
      <c r="AV744" s="14" t="s">
        <v>83</v>
      </c>
      <c r="AW744" s="14" t="s">
        <v>30</v>
      </c>
      <c r="AX744" s="14" t="s">
        <v>73</v>
      </c>
      <c r="AY744" s="207" t="s">
        <v>125</v>
      </c>
    </row>
    <row r="745" s="13" customFormat="1">
      <c r="A745" s="13"/>
      <c r="B745" s="198"/>
      <c r="C745" s="13"/>
      <c r="D745" s="199" t="s">
        <v>134</v>
      </c>
      <c r="E745" s="200" t="s">
        <v>1</v>
      </c>
      <c r="F745" s="201" t="s">
        <v>863</v>
      </c>
      <c r="G745" s="13"/>
      <c r="H745" s="200" t="s">
        <v>1</v>
      </c>
      <c r="I745" s="202"/>
      <c r="J745" s="13"/>
      <c r="K745" s="13"/>
      <c r="L745" s="198"/>
      <c r="M745" s="203"/>
      <c r="N745" s="204"/>
      <c r="O745" s="204"/>
      <c r="P745" s="204"/>
      <c r="Q745" s="204"/>
      <c r="R745" s="204"/>
      <c r="S745" s="204"/>
      <c r="T745" s="205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00" t="s">
        <v>134</v>
      </c>
      <c r="AU745" s="200" t="s">
        <v>83</v>
      </c>
      <c r="AV745" s="13" t="s">
        <v>81</v>
      </c>
      <c r="AW745" s="13" t="s">
        <v>30</v>
      </c>
      <c r="AX745" s="13" t="s">
        <v>73</v>
      </c>
      <c r="AY745" s="200" t="s">
        <v>125</v>
      </c>
    </row>
    <row r="746" s="14" customFormat="1">
      <c r="A746" s="14"/>
      <c r="B746" s="206"/>
      <c r="C746" s="14"/>
      <c r="D746" s="199" t="s">
        <v>134</v>
      </c>
      <c r="E746" s="207" t="s">
        <v>1</v>
      </c>
      <c r="F746" s="208" t="s">
        <v>864</v>
      </c>
      <c r="G746" s="14"/>
      <c r="H746" s="209">
        <v>1922.0899999999999</v>
      </c>
      <c r="I746" s="210"/>
      <c r="J746" s="14"/>
      <c r="K746" s="14"/>
      <c r="L746" s="206"/>
      <c r="M746" s="211"/>
      <c r="N746" s="212"/>
      <c r="O746" s="212"/>
      <c r="P746" s="212"/>
      <c r="Q746" s="212"/>
      <c r="R746" s="212"/>
      <c r="S746" s="212"/>
      <c r="T746" s="213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07" t="s">
        <v>134</v>
      </c>
      <c r="AU746" s="207" t="s">
        <v>83</v>
      </c>
      <c r="AV746" s="14" t="s">
        <v>83</v>
      </c>
      <c r="AW746" s="14" t="s">
        <v>30</v>
      </c>
      <c r="AX746" s="14" t="s">
        <v>73</v>
      </c>
      <c r="AY746" s="207" t="s">
        <v>125</v>
      </c>
    </row>
    <row r="747" s="15" customFormat="1">
      <c r="A747" s="15"/>
      <c r="B747" s="214"/>
      <c r="C747" s="15"/>
      <c r="D747" s="199" t="s">
        <v>134</v>
      </c>
      <c r="E747" s="215" t="s">
        <v>1</v>
      </c>
      <c r="F747" s="216" t="s">
        <v>139</v>
      </c>
      <c r="G747" s="15"/>
      <c r="H747" s="217">
        <v>1928.761</v>
      </c>
      <c r="I747" s="218"/>
      <c r="J747" s="15"/>
      <c r="K747" s="15"/>
      <c r="L747" s="214"/>
      <c r="M747" s="219"/>
      <c r="N747" s="220"/>
      <c r="O747" s="220"/>
      <c r="P747" s="220"/>
      <c r="Q747" s="220"/>
      <c r="R747" s="220"/>
      <c r="S747" s="220"/>
      <c r="T747" s="221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T747" s="215" t="s">
        <v>134</v>
      </c>
      <c r="AU747" s="215" t="s">
        <v>83</v>
      </c>
      <c r="AV747" s="15" t="s">
        <v>132</v>
      </c>
      <c r="AW747" s="15" t="s">
        <v>30</v>
      </c>
      <c r="AX747" s="15" t="s">
        <v>81</v>
      </c>
      <c r="AY747" s="215" t="s">
        <v>125</v>
      </c>
    </row>
    <row r="748" s="2" customFormat="1" ht="21.6" customHeight="1">
      <c r="A748" s="38"/>
      <c r="B748" s="184"/>
      <c r="C748" s="222" t="s">
        <v>934</v>
      </c>
      <c r="D748" s="222" t="s">
        <v>161</v>
      </c>
      <c r="E748" s="223" t="s">
        <v>935</v>
      </c>
      <c r="F748" s="224" t="s">
        <v>936</v>
      </c>
      <c r="G748" s="225" t="s">
        <v>176</v>
      </c>
      <c r="H748" s="226">
        <v>2218.076</v>
      </c>
      <c r="I748" s="227"/>
      <c r="J748" s="228">
        <f>ROUND(I748*H748,2)</f>
        <v>0</v>
      </c>
      <c r="K748" s="224" t="s">
        <v>131</v>
      </c>
      <c r="L748" s="229"/>
      <c r="M748" s="230" t="s">
        <v>1</v>
      </c>
      <c r="N748" s="231" t="s">
        <v>38</v>
      </c>
      <c r="O748" s="77"/>
      <c r="P748" s="194">
        <f>O748*H748</f>
        <v>0</v>
      </c>
      <c r="Q748" s="194">
        <v>0.00029999999999999997</v>
      </c>
      <c r="R748" s="194">
        <f>Q748*H748</f>
        <v>0.66542279999999998</v>
      </c>
      <c r="S748" s="194">
        <v>0</v>
      </c>
      <c r="T748" s="195">
        <f>S748*H748</f>
        <v>0</v>
      </c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  <c r="AE748" s="38"/>
      <c r="AR748" s="196" t="s">
        <v>317</v>
      </c>
      <c r="AT748" s="196" t="s">
        <v>161</v>
      </c>
      <c r="AU748" s="196" t="s">
        <v>83</v>
      </c>
      <c r="AY748" s="19" t="s">
        <v>125</v>
      </c>
      <c r="BE748" s="197">
        <f>IF(N748="základní",J748,0)</f>
        <v>0</v>
      </c>
      <c r="BF748" s="197">
        <f>IF(N748="snížená",J748,0)</f>
        <v>0</v>
      </c>
      <c r="BG748" s="197">
        <f>IF(N748="zákl. přenesená",J748,0)</f>
        <v>0</v>
      </c>
      <c r="BH748" s="197">
        <f>IF(N748="sníž. přenesená",J748,0)</f>
        <v>0</v>
      </c>
      <c r="BI748" s="197">
        <f>IF(N748="nulová",J748,0)</f>
        <v>0</v>
      </c>
      <c r="BJ748" s="19" t="s">
        <v>81</v>
      </c>
      <c r="BK748" s="197">
        <f>ROUND(I748*H748,2)</f>
        <v>0</v>
      </c>
      <c r="BL748" s="19" t="s">
        <v>225</v>
      </c>
      <c r="BM748" s="196" t="s">
        <v>937</v>
      </c>
    </row>
    <row r="749" s="13" customFormat="1">
      <c r="A749" s="13"/>
      <c r="B749" s="198"/>
      <c r="C749" s="13"/>
      <c r="D749" s="199" t="s">
        <v>134</v>
      </c>
      <c r="E749" s="200" t="s">
        <v>1</v>
      </c>
      <c r="F749" s="201" t="s">
        <v>860</v>
      </c>
      <c r="G749" s="13"/>
      <c r="H749" s="200" t="s">
        <v>1</v>
      </c>
      <c r="I749" s="202"/>
      <c r="J749" s="13"/>
      <c r="K749" s="13"/>
      <c r="L749" s="198"/>
      <c r="M749" s="203"/>
      <c r="N749" s="204"/>
      <c r="O749" s="204"/>
      <c r="P749" s="204"/>
      <c r="Q749" s="204"/>
      <c r="R749" s="204"/>
      <c r="S749" s="204"/>
      <c r="T749" s="205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00" t="s">
        <v>134</v>
      </c>
      <c r="AU749" s="200" t="s">
        <v>83</v>
      </c>
      <c r="AV749" s="13" t="s">
        <v>81</v>
      </c>
      <c r="AW749" s="13" t="s">
        <v>30</v>
      </c>
      <c r="AX749" s="13" t="s">
        <v>73</v>
      </c>
      <c r="AY749" s="200" t="s">
        <v>125</v>
      </c>
    </row>
    <row r="750" s="14" customFormat="1">
      <c r="A750" s="14"/>
      <c r="B750" s="206"/>
      <c r="C750" s="14"/>
      <c r="D750" s="199" t="s">
        <v>134</v>
      </c>
      <c r="E750" s="207" t="s">
        <v>1</v>
      </c>
      <c r="F750" s="208" t="s">
        <v>905</v>
      </c>
      <c r="G750" s="14"/>
      <c r="H750" s="209">
        <v>7.6719999999999997</v>
      </c>
      <c r="I750" s="210"/>
      <c r="J750" s="14"/>
      <c r="K750" s="14"/>
      <c r="L750" s="206"/>
      <c r="M750" s="211"/>
      <c r="N750" s="212"/>
      <c r="O750" s="212"/>
      <c r="P750" s="212"/>
      <c r="Q750" s="212"/>
      <c r="R750" s="212"/>
      <c r="S750" s="212"/>
      <c r="T750" s="213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07" t="s">
        <v>134</v>
      </c>
      <c r="AU750" s="207" t="s">
        <v>83</v>
      </c>
      <c r="AV750" s="14" t="s">
        <v>83</v>
      </c>
      <c r="AW750" s="14" t="s">
        <v>30</v>
      </c>
      <c r="AX750" s="14" t="s">
        <v>73</v>
      </c>
      <c r="AY750" s="207" t="s">
        <v>125</v>
      </c>
    </row>
    <row r="751" s="13" customFormat="1">
      <c r="A751" s="13"/>
      <c r="B751" s="198"/>
      <c r="C751" s="13"/>
      <c r="D751" s="199" t="s">
        <v>134</v>
      </c>
      <c r="E751" s="200" t="s">
        <v>1</v>
      </c>
      <c r="F751" s="201" t="s">
        <v>863</v>
      </c>
      <c r="G751" s="13"/>
      <c r="H751" s="200" t="s">
        <v>1</v>
      </c>
      <c r="I751" s="202"/>
      <c r="J751" s="13"/>
      <c r="K751" s="13"/>
      <c r="L751" s="198"/>
      <c r="M751" s="203"/>
      <c r="N751" s="204"/>
      <c r="O751" s="204"/>
      <c r="P751" s="204"/>
      <c r="Q751" s="204"/>
      <c r="R751" s="204"/>
      <c r="S751" s="204"/>
      <c r="T751" s="205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00" t="s">
        <v>134</v>
      </c>
      <c r="AU751" s="200" t="s">
        <v>83</v>
      </c>
      <c r="AV751" s="13" t="s">
        <v>81</v>
      </c>
      <c r="AW751" s="13" t="s">
        <v>30</v>
      </c>
      <c r="AX751" s="13" t="s">
        <v>73</v>
      </c>
      <c r="AY751" s="200" t="s">
        <v>125</v>
      </c>
    </row>
    <row r="752" s="14" customFormat="1">
      <c r="A752" s="14"/>
      <c r="B752" s="206"/>
      <c r="C752" s="14"/>
      <c r="D752" s="199" t="s">
        <v>134</v>
      </c>
      <c r="E752" s="207" t="s">
        <v>1</v>
      </c>
      <c r="F752" s="208" t="s">
        <v>926</v>
      </c>
      <c r="G752" s="14"/>
      <c r="H752" s="209">
        <v>2210.404</v>
      </c>
      <c r="I752" s="210"/>
      <c r="J752" s="14"/>
      <c r="K752" s="14"/>
      <c r="L752" s="206"/>
      <c r="M752" s="211"/>
      <c r="N752" s="212"/>
      <c r="O752" s="212"/>
      <c r="P752" s="212"/>
      <c r="Q752" s="212"/>
      <c r="R752" s="212"/>
      <c r="S752" s="212"/>
      <c r="T752" s="213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07" t="s">
        <v>134</v>
      </c>
      <c r="AU752" s="207" t="s">
        <v>83</v>
      </c>
      <c r="AV752" s="14" t="s">
        <v>83</v>
      </c>
      <c r="AW752" s="14" t="s">
        <v>30</v>
      </c>
      <c r="AX752" s="14" t="s">
        <v>73</v>
      </c>
      <c r="AY752" s="207" t="s">
        <v>125</v>
      </c>
    </row>
    <row r="753" s="15" customFormat="1">
      <c r="A753" s="15"/>
      <c r="B753" s="214"/>
      <c r="C753" s="15"/>
      <c r="D753" s="199" t="s">
        <v>134</v>
      </c>
      <c r="E753" s="215" t="s">
        <v>1</v>
      </c>
      <c r="F753" s="216" t="s">
        <v>139</v>
      </c>
      <c r="G753" s="15"/>
      <c r="H753" s="217">
        <v>2218.076</v>
      </c>
      <c r="I753" s="218"/>
      <c r="J753" s="15"/>
      <c r="K753" s="15"/>
      <c r="L753" s="214"/>
      <c r="M753" s="219"/>
      <c r="N753" s="220"/>
      <c r="O753" s="220"/>
      <c r="P753" s="220"/>
      <c r="Q753" s="220"/>
      <c r="R753" s="220"/>
      <c r="S753" s="220"/>
      <c r="T753" s="221"/>
      <c r="U753" s="15"/>
      <c r="V753" s="15"/>
      <c r="W753" s="15"/>
      <c r="X753" s="15"/>
      <c r="Y753" s="15"/>
      <c r="Z753" s="15"/>
      <c r="AA753" s="15"/>
      <c r="AB753" s="15"/>
      <c r="AC753" s="15"/>
      <c r="AD753" s="15"/>
      <c r="AE753" s="15"/>
      <c r="AT753" s="215" t="s">
        <v>134</v>
      </c>
      <c r="AU753" s="215" t="s">
        <v>83</v>
      </c>
      <c r="AV753" s="15" t="s">
        <v>132</v>
      </c>
      <c r="AW753" s="15" t="s">
        <v>30</v>
      </c>
      <c r="AX753" s="15" t="s">
        <v>81</v>
      </c>
      <c r="AY753" s="215" t="s">
        <v>125</v>
      </c>
    </row>
    <row r="754" s="2" customFormat="1" ht="32.4" customHeight="1">
      <c r="A754" s="38"/>
      <c r="B754" s="184"/>
      <c r="C754" s="185" t="s">
        <v>938</v>
      </c>
      <c r="D754" s="185" t="s">
        <v>127</v>
      </c>
      <c r="E754" s="186" t="s">
        <v>939</v>
      </c>
      <c r="F754" s="187" t="s">
        <v>940</v>
      </c>
      <c r="G754" s="188" t="s">
        <v>176</v>
      </c>
      <c r="H754" s="189">
        <v>1922.0899999999999</v>
      </c>
      <c r="I754" s="190"/>
      <c r="J754" s="191">
        <f>ROUND(I754*H754,2)</f>
        <v>0</v>
      </c>
      <c r="K754" s="187" t="s">
        <v>131</v>
      </c>
      <c r="L754" s="39"/>
      <c r="M754" s="192" t="s">
        <v>1</v>
      </c>
      <c r="N754" s="193" t="s">
        <v>38</v>
      </c>
      <c r="O754" s="77"/>
      <c r="P754" s="194">
        <f>O754*H754</f>
        <v>0</v>
      </c>
      <c r="Q754" s="194">
        <v>0</v>
      </c>
      <c r="R754" s="194">
        <f>Q754*H754</f>
        <v>0</v>
      </c>
      <c r="S754" s="194">
        <v>0</v>
      </c>
      <c r="T754" s="195">
        <f>S754*H754</f>
        <v>0</v>
      </c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  <c r="AE754" s="38"/>
      <c r="AR754" s="196" t="s">
        <v>225</v>
      </c>
      <c r="AT754" s="196" t="s">
        <v>127</v>
      </c>
      <c r="AU754" s="196" t="s">
        <v>83</v>
      </c>
      <c r="AY754" s="19" t="s">
        <v>125</v>
      </c>
      <c r="BE754" s="197">
        <f>IF(N754="základní",J754,0)</f>
        <v>0</v>
      </c>
      <c r="BF754" s="197">
        <f>IF(N754="snížená",J754,0)</f>
        <v>0</v>
      </c>
      <c r="BG754" s="197">
        <f>IF(N754="zákl. přenesená",J754,0)</f>
        <v>0</v>
      </c>
      <c r="BH754" s="197">
        <f>IF(N754="sníž. přenesená",J754,0)</f>
        <v>0</v>
      </c>
      <c r="BI754" s="197">
        <f>IF(N754="nulová",J754,0)</f>
        <v>0</v>
      </c>
      <c r="BJ754" s="19" t="s">
        <v>81</v>
      </c>
      <c r="BK754" s="197">
        <f>ROUND(I754*H754,2)</f>
        <v>0</v>
      </c>
      <c r="BL754" s="19" t="s">
        <v>225</v>
      </c>
      <c r="BM754" s="196" t="s">
        <v>941</v>
      </c>
    </row>
    <row r="755" s="13" customFormat="1">
      <c r="A755" s="13"/>
      <c r="B755" s="198"/>
      <c r="C755" s="13"/>
      <c r="D755" s="199" t="s">
        <v>134</v>
      </c>
      <c r="E755" s="200" t="s">
        <v>1</v>
      </c>
      <c r="F755" s="201" t="s">
        <v>863</v>
      </c>
      <c r="G755" s="13"/>
      <c r="H755" s="200" t="s">
        <v>1</v>
      </c>
      <c r="I755" s="202"/>
      <c r="J755" s="13"/>
      <c r="K755" s="13"/>
      <c r="L755" s="198"/>
      <c r="M755" s="203"/>
      <c r="N755" s="204"/>
      <c r="O755" s="204"/>
      <c r="P755" s="204"/>
      <c r="Q755" s="204"/>
      <c r="R755" s="204"/>
      <c r="S755" s="204"/>
      <c r="T755" s="205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00" t="s">
        <v>134</v>
      </c>
      <c r="AU755" s="200" t="s">
        <v>83</v>
      </c>
      <c r="AV755" s="13" t="s">
        <v>81</v>
      </c>
      <c r="AW755" s="13" t="s">
        <v>30</v>
      </c>
      <c r="AX755" s="13" t="s">
        <v>73</v>
      </c>
      <c r="AY755" s="200" t="s">
        <v>125</v>
      </c>
    </row>
    <row r="756" s="14" customFormat="1">
      <c r="A756" s="14"/>
      <c r="B756" s="206"/>
      <c r="C756" s="14"/>
      <c r="D756" s="199" t="s">
        <v>134</v>
      </c>
      <c r="E756" s="207" t="s">
        <v>1</v>
      </c>
      <c r="F756" s="208" t="s">
        <v>864</v>
      </c>
      <c r="G756" s="14"/>
      <c r="H756" s="209">
        <v>1922.0899999999999</v>
      </c>
      <c r="I756" s="210"/>
      <c r="J756" s="14"/>
      <c r="K756" s="14"/>
      <c r="L756" s="206"/>
      <c r="M756" s="211"/>
      <c r="N756" s="212"/>
      <c r="O756" s="212"/>
      <c r="P756" s="212"/>
      <c r="Q756" s="212"/>
      <c r="R756" s="212"/>
      <c r="S756" s="212"/>
      <c r="T756" s="213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07" t="s">
        <v>134</v>
      </c>
      <c r="AU756" s="207" t="s">
        <v>83</v>
      </c>
      <c r="AV756" s="14" t="s">
        <v>83</v>
      </c>
      <c r="AW756" s="14" t="s">
        <v>30</v>
      </c>
      <c r="AX756" s="14" t="s">
        <v>73</v>
      </c>
      <c r="AY756" s="207" t="s">
        <v>125</v>
      </c>
    </row>
    <row r="757" s="15" customFormat="1">
      <c r="A757" s="15"/>
      <c r="B757" s="214"/>
      <c r="C757" s="15"/>
      <c r="D757" s="199" t="s">
        <v>134</v>
      </c>
      <c r="E757" s="215" t="s">
        <v>1</v>
      </c>
      <c r="F757" s="216" t="s">
        <v>139</v>
      </c>
      <c r="G757" s="15"/>
      <c r="H757" s="217">
        <v>1922.0899999999999</v>
      </c>
      <c r="I757" s="218"/>
      <c r="J757" s="15"/>
      <c r="K757" s="15"/>
      <c r="L757" s="214"/>
      <c r="M757" s="219"/>
      <c r="N757" s="220"/>
      <c r="O757" s="220"/>
      <c r="P757" s="220"/>
      <c r="Q757" s="220"/>
      <c r="R757" s="220"/>
      <c r="S757" s="220"/>
      <c r="T757" s="221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T757" s="215" t="s">
        <v>134</v>
      </c>
      <c r="AU757" s="215" t="s">
        <v>83</v>
      </c>
      <c r="AV757" s="15" t="s">
        <v>132</v>
      </c>
      <c r="AW757" s="15" t="s">
        <v>30</v>
      </c>
      <c r="AX757" s="15" t="s">
        <v>81</v>
      </c>
      <c r="AY757" s="215" t="s">
        <v>125</v>
      </c>
    </row>
    <row r="758" s="2" customFormat="1" ht="21.6" customHeight="1">
      <c r="A758" s="38"/>
      <c r="B758" s="184"/>
      <c r="C758" s="222" t="s">
        <v>942</v>
      </c>
      <c r="D758" s="222" t="s">
        <v>161</v>
      </c>
      <c r="E758" s="223" t="s">
        <v>935</v>
      </c>
      <c r="F758" s="224" t="s">
        <v>936</v>
      </c>
      <c r="G758" s="225" t="s">
        <v>176</v>
      </c>
      <c r="H758" s="226">
        <v>2210.404</v>
      </c>
      <c r="I758" s="227"/>
      <c r="J758" s="228">
        <f>ROUND(I758*H758,2)</f>
        <v>0</v>
      </c>
      <c r="K758" s="224" t="s">
        <v>131</v>
      </c>
      <c r="L758" s="229"/>
      <c r="M758" s="230" t="s">
        <v>1</v>
      </c>
      <c r="N758" s="231" t="s">
        <v>38</v>
      </c>
      <c r="O758" s="77"/>
      <c r="P758" s="194">
        <f>O758*H758</f>
        <v>0</v>
      </c>
      <c r="Q758" s="194">
        <v>0.00029999999999999997</v>
      </c>
      <c r="R758" s="194">
        <f>Q758*H758</f>
        <v>0.66312119999999997</v>
      </c>
      <c r="S758" s="194">
        <v>0</v>
      </c>
      <c r="T758" s="195">
        <f>S758*H758</f>
        <v>0</v>
      </c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  <c r="AE758" s="38"/>
      <c r="AR758" s="196" t="s">
        <v>317</v>
      </c>
      <c r="AT758" s="196" t="s">
        <v>161</v>
      </c>
      <c r="AU758" s="196" t="s">
        <v>83</v>
      </c>
      <c r="AY758" s="19" t="s">
        <v>125</v>
      </c>
      <c r="BE758" s="197">
        <f>IF(N758="základní",J758,0)</f>
        <v>0</v>
      </c>
      <c r="BF758" s="197">
        <f>IF(N758="snížená",J758,0)</f>
        <v>0</v>
      </c>
      <c r="BG758" s="197">
        <f>IF(N758="zákl. přenesená",J758,0)</f>
        <v>0</v>
      </c>
      <c r="BH758" s="197">
        <f>IF(N758="sníž. přenesená",J758,0)</f>
        <v>0</v>
      </c>
      <c r="BI758" s="197">
        <f>IF(N758="nulová",J758,0)</f>
        <v>0</v>
      </c>
      <c r="BJ758" s="19" t="s">
        <v>81</v>
      </c>
      <c r="BK758" s="197">
        <f>ROUND(I758*H758,2)</f>
        <v>0</v>
      </c>
      <c r="BL758" s="19" t="s">
        <v>225</v>
      </c>
      <c r="BM758" s="196" t="s">
        <v>943</v>
      </c>
    </row>
    <row r="759" s="13" customFormat="1">
      <c r="A759" s="13"/>
      <c r="B759" s="198"/>
      <c r="C759" s="13"/>
      <c r="D759" s="199" t="s">
        <v>134</v>
      </c>
      <c r="E759" s="200" t="s">
        <v>1</v>
      </c>
      <c r="F759" s="201" t="s">
        <v>863</v>
      </c>
      <c r="G759" s="13"/>
      <c r="H759" s="200" t="s">
        <v>1</v>
      </c>
      <c r="I759" s="202"/>
      <c r="J759" s="13"/>
      <c r="K759" s="13"/>
      <c r="L759" s="198"/>
      <c r="M759" s="203"/>
      <c r="N759" s="204"/>
      <c r="O759" s="204"/>
      <c r="P759" s="204"/>
      <c r="Q759" s="204"/>
      <c r="R759" s="204"/>
      <c r="S759" s="204"/>
      <c r="T759" s="205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00" t="s">
        <v>134</v>
      </c>
      <c r="AU759" s="200" t="s">
        <v>83</v>
      </c>
      <c r="AV759" s="13" t="s">
        <v>81</v>
      </c>
      <c r="AW759" s="13" t="s">
        <v>30</v>
      </c>
      <c r="AX759" s="13" t="s">
        <v>73</v>
      </c>
      <c r="AY759" s="200" t="s">
        <v>125</v>
      </c>
    </row>
    <row r="760" s="14" customFormat="1">
      <c r="A760" s="14"/>
      <c r="B760" s="206"/>
      <c r="C760" s="14"/>
      <c r="D760" s="199" t="s">
        <v>134</v>
      </c>
      <c r="E760" s="207" t="s">
        <v>1</v>
      </c>
      <c r="F760" s="208" t="s">
        <v>926</v>
      </c>
      <c r="G760" s="14"/>
      <c r="H760" s="209">
        <v>2210.404</v>
      </c>
      <c r="I760" s="210"/>
      <c r="J760" s="14"/>
      <c r="K760" s="14"/>
      <c r="L760" s="206"/>
      <c r="M760" s="211"/>
      <c r="N760" s="212"/>
      <c r="O760" s="212"/>
      <c r="P760" s="212"/>
      <c r="Q760" s="212"/>
      <c r="R760" s="212"/>
      <c r="S760" s="212"/>
      <c r="T760" s="213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07" t="s">
        <v>134</v>
      </c>
      <c r="AU760" s="207" t="s">
        <v>83</v>
      </c>
      <c r="AV760" s="14" t="s">
        <v>83</v>
      </c>
      <c r="AW760" s="14" t="s">
        <v>30</v>
      </c>
      <c r="AX760" s="14" t="s">
        <v>73</v>
      </c>
      <c r="AY760" s="207" t="s">
        <v>125</v>
      </c>
    </row>
    <row r="761" s="15" customFormat="1">
      <c r="A761" s="15"/>
      <c r="B761" s="214"/>
      <c r="C761" s="15"/>
      <c r="D761" s="199" t="s">
        <v>134</v>
      </c>
      <c r="E761" s="215" t="s">
        <v>1</v>
      </c>
      <c r="F761" s="216" t="s">
        <v>139</v>
      </c>
      <c r="G761" s="15"/>
      <c r="H761" s="217">
        <v>2210.404</v>
      </c>
      <c r="I761" s="218"/>
      <c r="J761" s="15"/>
      <c r="K761" s="15"/>
      <c r="L761" s="214"/>
      <c r="M761" s="219"/>
      <c r="N761" s="220"/>
      <c r="O761" s="220"/>
      <c r="P761" s="220"/>
      <c r="Q761" s="220"/>
      <c r="R761" s="220"/>
      <c r="S761" s="220"/>
      <c r="T761" s="221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15" t="s">
        <v>134</v>
      </c>
      <c r="AU761" s="215" t="s">
        <v>83</v>
      </c>
      <c r="AV761" s="15" t="s">
        <v>132</v>
      </c>
      <c r="AW761" s="15" t="s">
        <v>30</v>
      </c>
      <c r="AX761" s="15" t="s">
        <v>81</v>
      </c>
      <c r="AY761" s="215" t="s">
        <v>125</v>
      </c>
    </row>
    <row r="762" s="2" customFormat="1" ht="14.4" customHeight="1">
      <c r="A762" s="38"/>
      <c r="B762" s="184"/>
      <c r="C762" s="185" t="s">
        <v>944</v>
      </c>
      <c r="D762" s="185" t="s">
        <v>127</v>
      </c>
      <c r="E762" s="186" t="s">
        <v>945</v>
      </c>
      <c r="F762" s="187" t="s">
        <v>946</v>
      </c>
      <c r="G762" s="188" t="s">
        <v>176</v>
      </c>
      <c r="H762" s="189">
        <v>1773.537</v>
      </c>
      <c r="I762" s="190"/>
      <c r="J762" s="191">
        <f>ROUND(I762*H762,2)</f>
        <v>0</v>
      </c>
      <c r="K762" s="187" t="s">
        <v>1</v>
      </c>
      <c r="L762" s="39"/>
      <c r="M762" s="192" t="s">
        <v>1</v>
      </c>
      <c r="N762" s="193" t="s">
        <v>38</v>
      </c>
      <c r="O762" s="77"/>
      <c r="P762" s="194">
        <f>O762*H762</f>
        <v>0</v>
      </c>
      <c r="Q762" s="194">
        <v>0</v>
      </c>
      <c r="R762" s="194">
        <f>Q762*H762</f>
        <v>0</v>
      </c>
      <c r="S762" s="194">
        <v>0</v>
      </c>
      <c r="T762" s="195">
        <f>S762*H762</f>
        <v>0</v>
      </c>
      <c r="U762" s="38"/>
      <c r="V762" s="38"/>
      <c r="W762" s="38"/>
      <c r="X762" s="38"/>
      <c r="Y762" s="38"/>
      <c r="Z762" s="38"/>
      <c r="AA762" s="38"/>
      <c r="AB762" s="38"/>
      <c r="AC762" s="38"/>
      <c r="AD762" s="38"/>
      <c r="AE762" s="38"/>
      <c r="AR762" s="196" t="s">
        <v>225</v>
      </c>
      <c r="AT762" s="196" t="s">
        <v>127</v>
      </c>
      <c r="AU762" s="196" t="s">
        <v>83</v>
      </c>
      <c r="AY762" s="19" t="s">
        <v>125</v>
      </c>
      <c r="BE762" s="197">
        <f>IF(N762="základní",J762,0)</f>
        <v>0</v>
      </c>
      <c r="BF762" s="197">
        <f>IF(N762="snížená",J762,0)</f>
        <v>0</v>
      </c>
      <c r="BG762" s="197">
        <f>IF(N762="zákl. přenesená",J762,0)</f>
        <v>0</v>
      </c>
      <c r="BH762" s="197">
        <f>IF(N762="sníž. přenesená",J762,0)</f>
        <v>0</v>
      </c>
      <c r="BI762" s="197">
        <f>IF(N762="nulová",J762,0)</f>
        <v>0</v>
      </c>
      <c r="BJ762" s="19" t="s">
        <v>81</v>
      </c>
      <c r="BK762" s="197">
        <f>ROUND(I762*H762,2)</f>
        <v>0</v>
      </c>
      <c r="BL762" s="19" t="s">
        <v>225</v>
      </c>
      <c r="BM762" s="196" t="s">
        <v>947</v>
      </c>
    </row>
    <row r="763" s="2" customFormat="1" ht="54" customHeight="1">
      <c r="A763" s="38"/>
      <c r="B763" s="184"/>
      <c r="C763" s="185" t="s">
        <v>948</v>
      </c>
      <c r="D763" s="185" t="s">
        <v>127</v>
      </c>
      <c r="E763" s="186" t="s">
        <v>949</v>
      </c>
      <c r="F763" s="187" t="s">
        <v>950</v>
      </c>
      <c r="G763" s="188" t="s">
        <v>176</v>
      </c>
      <c r="H763" s="189">
        <v>1922.0899999999999</v>
      </c>
      <c r="I763" s="190"/>
      <c r="J763" s="191">
        <f>ROUND(I763*H763,2)</f>
        <v>0</v>
      </c>
      <c r="K763" s="187" t="s">
        <v>131</v>
      </c>
      <c r="L763" s="39"/>
      <c r="M763" s="192" t="s">
        <v>1</v>
      </c>
      <c r="N763" s="193" t="s">
        <v>38</v>
      </c>
      <c r="O763" s="77"/>
      <c r="P763" s="194">
        <f>O763*H763</f>
        <v>0</v>
      </c>
      <c r="Q763" s="194">
        <v>0</v>
      </c>
      <c r="R763" s="194">
        <f>Q763*H763</f>
        <v>0</v>
      </c>
      <c r="S763" s="194">
        <v>0</v>
      </c>
      <c r="T763" s="195">
        <f>S763*H763</f>
        <v>0</v>
      </c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  <c r="AE763" s="38"/>
      <c r="AR763" s="196" t="s">
        <v>225</v>
      </c>
      <c r="AT763" s="196" t="s">
        <v>127</v>
      </c>
      <c r="AU763" s="196" t="s">
        <v>83</v>
      </c>
      <c r="AY763" s="19" t="s">
        <v>125</v>
      </c>
      <c r="BE763" s="197">
        <f>IF(N763="základní",J763,0)</f>
        <v>0</v>
      </c>
      <c r="BF763" s="197">
        <f>IF(N763="snížená",J763,0)</f>
        <v>0</v>
      </c>
      <c r="BG763" s="197">
        <f>IF(N763="zákl. přenesená",J763,0)</f>
        <v>0</v>
      </c>
      <c r="BH763" s="197">
        <f>IF(N763="sníž. přenesená",J763,0)</f>
        <v>0</v>
      </c>
      <c r="BI763" s="197">
        <f>IF(N763="nulová",J763,0)</f>
        <v>0</v>
      </c>
      <c r="BJ763" s="19" t="s">
        <v>81</v>
      </c>
      <c r="BK763" s="197">
        <f>ROUND(I763*H763,2)</f>
        <v>0</v>
      </c>
      <c r="BL763" s="19" t="s">
        <v>225</v>
      </c>
      <c r="BM763" s="196" t="s">
        <v>951</v>
      </c>
    </row>
    <row r="764" s="13" customFormat="1">
      <c r="A764" s="13"/>
      <c r="B764" s="198"/>
      <c r="C764" s="13"/>
      <c r="D764" s="199" t="s">
        <v>134</v>
      </c>
      <c r="E764" s="200" t="s">
        <v>1</v>
      </c>
      <c r="F764" s="201" t="s">
        <v>863</v>
      </c>
      <c r="G764" s="13"/>
      <c r="H764" s="200" t="s">
        <v>1</v>
      </c>
      <c r="I764" s="202"/>
      <c r="J764" s="13"/>
      <c r="K764" s="13"/>
      <c r="L764" s="198"/>
      <c r="M764" s="203"/>
      <c r="N764" s="204"/>
      <c r="O764" s="204"/>
      <c r="P764" s="204"/>
      <c r="Q764" s="204"/>
      <c r="R764" s="204"/>
      <c r="S764" s="204"/>
      <c r="T764" s="205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00" t="s">
        <v>134</v>
      </c>
      <c r="AU764" s="200" t="s">
        <v>83</v>
      </c>
      <c r="AV764" s="13" t="s">
        <v>81</v>
      </c>
      <c r="AW764" s="13" t="s">
        <v>30</v>
      </c>
      <c r="AX764" s="13" t="s">
        <v>73</v>
      </c>
      <c r="AY764" s="200" t="s">
        <v>125</v>
      </c>
    </row>
    <row r="765" s="14" customFormat="1">
      <c r="A765" s="14"/>
      <c r="B765" s="206"/>
      <c r="C765" s="14"/>
      <c r="D765" s="199" t="s">
        <v>134</v>
      </c>
      <c r="E765" s="207" t="s">
        <v>1</v>
      </c>
      <c r="F765" s="208" t="s">
        <v>864</v>
      </c>
      <c r="G765" s="14"/>
      <c r="H765" s="209">
        <v>1922.0899999999999</v>
      </c>
      <c r="I765" s="210"/>
      <c r="J765" s="14"/>
      <c r="K765" s="14"/>
      <c r="L765" s="206"/>
      <c r="M765" s="211"/>
      <c r="N765" s="212"/>
      <c r="O765" s="212"/>
      <c r="P765" s="212"/>
      <c r="Q765" s="212"/>
      <c r="R765" s="212"/>
      <c r="S765" s="212"/>
      <c r="T765" s="213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07" t="s">
        <v>134</v>
      </c>
      <c r="AU765" s="207" t="s">
        <v>83</v>
      </c>
      <c r="AV765" s="14" t="s">
        <v>83</v>
      </c>
      <c r="AW765" s="14" t="s">
        <v>30</v>
      </c>
      <c r="AX765" s="14" t="s">
        <v>73</v>
      </c>
      <c r="AY765" s="207" t="s">
        <v>125</v>
      </c>
    </row>
    <row r="766" s="15" customFormat="1">
      <c r="A766" s="15"/>
      <c r="B766" s="214"/>
      <c r="C766" s="15"/>
      <c r="D766" s="199" t="s">
        <v>134</v>
      </c>
      <c r="E766" s="215" t="s">
        <v>1</v>
      </c>
      <c r="F766" s="216" t="s">
        <v>139</v>
      </c>
      <c r="G766" s="15"/>
      <c r="H766" s="217">
        <v>1922.0899999999999</v>
      </c>
      <c r="I766" s="218"/>
      <c r="J766" s="15"/>
      <c r="K766" s="15"/>
      <c r="L766" s="214"/>
      <c r="M766" s="219"/>
      <c r="N766" s="220"/>
      <c r="O766" s="220"/>
      <c r="P766" s="220"/>
      <c r="Q766" s="220"/>
      <c r="R766" s="220"/>
      <c r="S766" s="220"/>
      <c r="T766" s="221"/>
      <c r="U766" s="15"/>
      <c r="V766" s="15"/>
      <c r="W766" s="15"/>
      <c r="X766" s="15"/>
      <c r="Y766" s="15"/>
      <c r="Z766" s="15"/>
      <c r="AA766" s="15"/>
      <c r="AB766" s="15"/>
      <c r="AC766" s="15"/>
      <c r="AD766" s="15"/>
      <c r="AE766" s="15"/>
      <c r="AT766" s="215" t="s">
        <v>134</v>
      </c>
      <c r="AU766" s="215" t="s">
        <v>83</v>
      </c>
      <c r="AV766" s="15" t="s">
        <v>132</v>
      </c>
      <c r="AW766" s="15" t="s">
        <v>30</v>
      </c>
      <c r="AX766" s="15" t="s">
        <v>81</v>
      </c>
      <c r="AY766" s="215" t="s">
        <v>125</v>
      </c>
    </row>
    <row r="767" s="2" customFormat="1" ht="21.6" customHeight="1">
      <c r="A767" s="38"/>
      <c r="B767" s="184"/>
      <c r="C767" s="222" t="s">
        <v>952</v>
      </c>
      <c r="D767" s="222" t="s">
        <v>161</v>
      </c>
      <c r="E767" s="223" t="s">
        <v>953</v>
      </c>
      <c r="F767" s="224" t="s">
        <v>954</v>
      </c>
      <c r="G767" s="225" t="s">
        <v>176</v>
      </c>
      <c r="H767" s="226">
        <v>2210.404</v>
      </c>
      <c r="I767" s="227"/>
      <c r="J767" s="228">
        <f>ROUND(I767*H767,2)</f>
        <v>0</v>
      </c>
      <c r="K767" s="224" t="s">
        <v>131</v>
      </c>
      <c r="L767" s="229"/>
      <c r="M767" s="230" t="s">
        <v>1</v>
      </c>
      <c r="N767" s="231" t="s">
        <v>38</v>
      </c>
      <c r="O767" s="77"/>
      <c r="P767" s="194">
        <f>O767*H767</f>
        <v>0</v>
      </c>
      <c r="Q767" s="194">
        <v>0.00020000000000000001</v>
      </c>
      <c r="R767" s="194">
        <f>Q767*H767</f>
        <v>0.4420808</v>
      </c>
      <c r="S767" s="194">
        <v>0</v>
      </c>
      <c r="T767" s="195">
        <f>S767*H767</f>
        <v>0</v>
      </c>
      <c r="U767" s="38"/>
      <c r="V767" s="38"/>
      <c r="W767" s="38"/>
      <c r="X767" s="38"/>
      <c r="Y767" s="38"/>
      <c r="Z767" s="38"/>
      <c r="AA767" s="38"/>
      <c r="AB767" s="38"/>
      <c r="AC767" s="38"/>
      <c r="AD767" s="38"/>
      <c r="AE767" s="38"/>
      <c r="AR767" s="196" t="s">
        <v>317</v>
      </c>
      <c r="AT767" s="196" t="s">
        <v>161</v>
      </c>
      <c r="AU767" s="196" t="s">
        <v>83</v>
      </c>
      <c r="AY767" s="19" t="s">
        <v>125</v>
      </c>
      <c r="BE767" s="197">
        <f>IF(N767="základní",J767,0)</f>
        <v>0</v>
      </c>
      <c r="BF767" s="197">
        <f>IF(N767="snížená",J767,0)</f>
        <v>0</v>
      </c>
      <c r="BG767" s="197">
        <f>IF(N767="zákl. přenesená",J767,0)</f>
        <v>0</v>
      </c>
      <c r="BH767" s="197">
        <f>IF(N767="sníž. přenesená",J767,0)</f>
        <v>0</v>
      </c>
      <c r="BI767" s="197">
        <f>IF(N767="nulová",J767,0)</f>
        <v>0</v>
      </c>
      <c r="BJ767" s="19" t="s">
        <v>81</v>
      </c>
      <c r="BK767" s="197">
        <f>ROUND(I767*H767,2)</f>
        <v>0</v>
      </c>
      <c r="BL767" s="19" t="s">
        <v>225</v>
      </c>
      <c r="BM767" s="196" t="s">
        <v>955</v>
      </c>
    </row>
    <row r="768" s="14" customFormat="1">
      <c r="A768" s="14"/>
      <c r="B768" s="206"/>
      <c r="C768" s="14"/>
      <c r="D768" s="199" t="s">
        <v>134</v>
      </c>
      <c r="E768" s="207" t="s">
        <v>1</v>
      </c>
      <c r="F768" s="208" t="s">
        <v>956</v>
      </c>
      <c r="G768" s="14"/>
      <c r="H768" s="209">
        <v>2210.404</v>
      </c>
      <c r="I768" s="210"/>
      <c r="J768" s="14"/>
      <c r="K768" s="14"/>
      <c r="L768" s="206"/>
      <c r="M768" s="211"/>
      <c r="N768" s="212"/>
      <c r="O768" s="212"/>
      <c r="P768" s="212"/>
      <c r="Q768" s="212"/>
      <c r="R768" s="212"/>
      <c r="S768" s="212"/>
      <c r="T768" s="213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07" t="s">
        <v>134</v>
      </c>
      <c r="AU768" s="207" t="s">
        <v>83</v>
      </c>
      <c r="AV768" s="14" t="s">
        <v>83</v>
      </c>
      <c r="AW768" s="14" t="s">
        <v>30</v>
      </c>
      <c r="AX768" s="14" t="s">
        <v>81</v>
      </c>
      <c r="AY768" s="207" t="s">
        <v>125</v>
      </c>
    </row>
    <row r="769" s="2" customFormat="1" ht="32.4" customHeight="1">
      <c r="A769" s="38"/>
      <c r="B769" s="184"/>
      <c r="C769" s="185" t="s">
        <v>957</v>
      </c>
      <c r="D769" s="185" t="s">
        <v>127</v>
      </c>
      <c r="E769" s="186" t="s">
        <v>958</v>
      </c>
      <c r="F769" s="187" t="s">
        <v>959</v>
      </c>
      <c r="G769" s="188" t="s">
        <v>176</v>
      </c>
      <c r="H769" s="189">
        <v>1773.537</v>
      </c>
      <c r="I769" s="190"/>
      <c r="J769" s="191">
        <f>ROUND(I769*H769,2)</f>
        <v>0</v>
      </c>
      <c r="K769" s="187" t="s">
        <v>131</v>
      </c>
      <c r="L769" s="39"/>
      <c r="M769" s="192" t="s">
        <v>1</v>
      </c>
      <c r="N769" s="193" t="s">
        <v>38</v>
      </c>
      <c r="O769" s="77"/>
      <c r="P769" s="194">
        <f>O769*H769</f>
        <v>0</v>
      </c>
      <c r="Q769" s="194">
        <v>0</v>
      </c>
      <c r="R769" s="194">
        <f>Q769*H769</f>
        <v>0</v>
      </c>
      <c r="S769" s="194">
        <v>0</v>
      </c>
      <c r="T769" s="195">
        <f>S769*H769</f>
        <v>0</v>
      </c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R769" s="196" t="s">
        <v>225</v>
      </c>
      <c r="AT769" s="196" t="s">
        <v>127</v>
      </c>
      <c r="AU769" s="196" t="s">
        <v>83</v>
      </c>
      <c r="AY769" s="19" t="s">
        <v>125</v>
      </c>
      <c r="BE769" s="197">
        <f>IF(N769="základní",J769,0)</f>
        <v>0</v>
      </c>
      <c r="BF769" s="197">
        <f>IF(N769="snížená",J769,0)</f>
        <v>0</v>
      </c>
      <c r="BG769" s="197">
        <f>IF(N769="zákl. přenesená",J769,0)</f>
        <v>0</v>
      </c>
      <c r="BH769" s="197">
        <f>IF(N769="sníž. přenesená",J769,0)</f>
        <v>0</v>
      </c>
      <c r="BI769" s="197">
        <f>IF(N769="nulová",J769,0)</f>
        <v>0</v>
      </c>
      <c r="BJ769" s="19" t="s">
        <v>81</v>
      </c>
      <c r="BK769" s="197">
        <f>ROUND(I769*H769,2)</f>
        <v>0</v>
      </c>
      <c r="BL769" s="19" t="s">
        <v>225</v>
      </c>
      <c r="BM769" s="196" t="s">
        <v>960</v>
      </c>
    </row>
    <row r="770" s="13" customFormat="1">
      <c r="A770" s="13"/>
      <c r="B770" s="198"/>
      <c r="C770" s="13"/>
      <c r="D770" s="199" t="s">
        <v>134</v>
      </c>
      <c r="E770" s="200" t="s">
        <v>1</v>
      </c>
      <c r="F770" s="201" t="s">
        <v>863</v>
      </c>
      <c r="G770" s="13"/>
      <c r="H770" s="200" t="s">
        <v>1</v>
      </c>
      <c r="I770" s="202"/>
      <c r="J770" s="13"/>
      <c r="K770" s="13"/>
      <c r="L770" s="198"/>
      <c r="M770" s="203"/>
      <c r="N770" s="204"/>
      <c r="O770" s="204"/>
      <c r="P770" s="204"/>
      <c r="Q770" s="204"/>
      <c r="R770" s="204"/>
      <c r="S770" s="204"/>
      <c r="T770" s="205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00" t="s">
        <v>134</v>
      </c>
      <c r="AU770" s="200" t="s">
        <v>83</v>
      </c>
      <c r="AV770" s="13" t="s">
        <v>81</v>
      </c>
      <c r="AW770" s="13" t="s">
        <v>30</v>
      </c>
      <c r="AX770" s="13" t="s">
        <v>73</v>
      </c>
      <c r="AY770" s="200" t="s">
        <v>125</v>
      </c>
    </row>
    <row r="771" s="14" customFormat="1">
      <c r="A771" s="14"/>
      <c r="B771" s="206"/>
      <c r="C771" s="14"/>
      <c r="D771" s="199" t="s">
        <v>134</v>
      </c>
      <c r="E771" s="207" t="s">
        <v>1</v>
      </c>
      <c r="F771" s="208" t="s">
        <v>864</v>
      </c>
      <c r="G771" s="14"/>
      <c r="H771" s="209">
        <v>1922.0899999999999</v>
      </c>
      <c r="I771" s="210"/>
      <c r="J771" s="14"/>
      <c r="K771" s="14"/>
      <c r="L771" s="206"/>
      <c r="M771" s="211"/>
      <c r="N771" s="212"/>
      <c r="O771" s="212"/>
      <c r="P771" s="212"/>
      <c r="Q771" s="212"/>
      <c r="R771" s="212"/>
      <c r="S771" s="212"/>
      <c r="T771" s="213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07" t="s">
        <v>134</v>
      </c>
      <c r="AU771" s="207" t="s">
        <v>83</v>
      </c>
      <c r="AV771" s="14" t="s">
        <v>83</v>
      </c>
      <c r="AW771" s="14" t="s">
        <v>30</v>
      </c>
      <c r="AX771" s="14" t="s">
        <v>73</v>
      </c>
      <c r="AY771" s="207" t="s">
        <v>125</v>
      </c>
    </row>
    <row r="772" s="14" customFormat="1">
      <c r="A772" s="14"/>
      <c r="B772" s="206"/>
      <c r="C772" s="14"/>
      <c r="D772" s="199" t="s">
        <v>134</v>
      </c>
      <c r="E772" s="207" t="s">
        <v>1</v>
      </c>
      <c r="F772" s="208" t="s">
        <v>961</v>
      </c>
      <c r="G772" s="14"/>
      <c r="H772" s="209">
        <v>-148.553</v>
      </c>
      <c r="I772" s="210"/>
      <c r="J772" s="14"/>
      <c r="K772" s="14"/>
      <c r="L772" s="206"/>
      <c r="M772" s="211"/>
      <c r="N772" s="212"/>
      <c r="O772" s="212"/>
      <c r="P772" s="212"/>
      <c r="Q772" s="212"/>
      <c r="R772" s="212"/>
      <c r="S772" s="212"/>
      <c r="T772" s="213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07" t="s">
        <v>134</v>
      </c>
      <c r="AU772" s="207" t="s">
        <v>83</v>
      </c>
      <c r="AV772" s="14" t="s">
        <v>83</v>
      </c>
      <c r="AW772" s="14" t="s">
        <v>30</v>
      </c>
      <c r="AX772" s="14" t="s">
        <v>73</v>
      </c>
      <c r="AY772" s="207" t="s">
        <v>125</v>
      </c>
    </row>
    <row r="773" s="15" customFormat="1">
      <c r="A773" s="15"/>
      <c r="B773" s="214"/>
      <c r="C773" s="15"/>
      <c r="D773" s="199" t="s">
        <v>134</v>
      </c>
      <c r="E773" s="215" t="s">
        <v>1</v>
      </c>
      <c r="F773" s="216" t="s">
        <v>139</v>
      </c>
      <c r="G773" s="15"/>
      <c r="H773" s="217">
        <v>1773.537</v>
      </c>
      <c r="I773" s="218"/>
      <c r="J773" s="15"/>
      <c r="K773" s="15"/>
      <c r="L773" s="214"/>
      <c r="M773" s="219"/>
      <c r="N773" s="220"/>
      <c r="O773" s="220"/>
      <c r="P773" s="220"/>
      <c r="Q773" s="220"/>
      <c r="R773" s="220"/>
      <c r="S773" s="220"/>
      <c r="T773" s="221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T773" s="215" t="s">
        <v>134</v>
      </c>
      <c r="AU773" s="215" t="s">
        <v>83</v>
      </c>
      <c r="AV773" s="15" t="s">
        <v>132</v>
      </c>
      <c r="AW773" s="15" t="s">
        <v>30</v>
      </c>
      <c r="AX773" s="15" t="s">
        <v>81</v>
      </c>
      <c r="AY773" s="215" t="s">
        <v>125</v>
      </c>
    </row>
    <row r="774" s="2" customFormat="1" ht="21.6" customHeight="1">
      <c r="A774" s="38"/>
      <c r="B774" s="184"/>
      <c r="C774" s="222" t="s">
        <v>962</v>
      </c>
      <c r="D774" s="222" t="s">
        <v>161</v>
      </c>
      <c r="E774" s="223" t="s">
        <v>963</v>
      </c>
      <c r="F774" s="224" t="s">
        <v>964</v>
      </c>
      <c r="G774" s="225" t="s">
        <v>130</v>
      </c>
      <c r="H774" s="226">
        <v>141.88300000000001</v>
      </c>
      <c r="I774" s="227"/>
      <c r="J774" s="228">
        <f>ROUND(I774*H774,2)</f>
        <v>0</v>
      </c>
      <c r="K774" s="224" t="s">
        <v>131</v>
      </c>
      <c r="L774" s="229"/>
      <c r="M774" s="230" t="s">
        <v>1</v>
      </c>
      <c r="N774" s="231" t="s">
        <v>38</v>
      </c>
      <c r="O774" s="77"/>
      <c r="P774" s="194">
        <f>O774*H774</f>
        <v>0</v>
      </c>
      <c r="Q774" s="194">
        <v>0.75</v>
      </c>
      <c r="R774" s="194">
        <f>Q774*H774</f>
        <v>106.41225</v>
      </c>
      <c r="S774" s="194">
        <v>0</v>
      </c>
      <c r="T774" s="195">
        <f>S774*H774</f>
        <v>0</v>
      </c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R774" s="196" t="s">
        <v>317</v>
      </c>
      <c r="AT774" s="196" t="s">
        <v>161</v>
      </c>
      <c r="AU774" s="196" t="s">
        <v>83</v>
      </c>
      <c r="AY774" s="19" t="s">
        <v>125</v>
      </c>
      <c r="BE774" s="197">
        <f>IF(N774="základní",J774,0)</f>
        <v>0</v>
      </c>
      <c r="BF774" s="197">
        <f>IF(N774="snížená",J774,0)</f>
        <v>0</v>
      </c>
      <c r="BG774" s="197">
        <f>IF(N774="zákl. přenesená",J774,0)</f>
        <v>0</v>
      </c>
      <c r="BH774" s="197">
        <f>IF(N774="sníž. přenesená",J774,0)</f>
        <v>0</v>
      </c>
      <c r="BI774" s="197">
        <f>IF(N774="nulová",J774,0)</f>
        <v>0</v>
      </c>
      <c r="BJ774" s="19" t="s">
        <v>81</v>
      </c>
      <c r="BK774" s="197">
        <f>ROUND(I774*H774,2)</f>
        <v>0</v>
      </c>
      <c r="BL774" s="19" t="s">
        <v>225</v>
      </c>
      <c r="BM774" s="196" t="s">
        <v>965</v>
      </c>
    </row>
    <row r="775" s="14" customFormat="1">
      <c r="A775" s="14"/>
      <c r="B775" s="206"/>
      <c r="C775" s="14"/>
      <c r="D775" s="199" t="s">
        <v>134</v>
      </c>
      <c r="E775" s="207" t="s">
        <v>1</v>
      </c>
      <c r="F775" s="208" t="s">
        <v>966</v>
      </c>
      <c r="G775" s="14"/>
      <c r="H775" s="209">
        <v>141.88300000000001</v>
      </c>
      <c r="I775" s="210"/>
      <c r="J775" s="14"/>
      <c r="K775" s="14"/>
      <c r="L775" s="206"/>
      <c r="M775" s="211"/>
      <c r="N775" s="212"/>
      <c r="O775" s="212"/>
      <c r="P775" s="212"/>
      <c r="Q775" s="212"/>
      <c r="R775" s="212"/>
      <c r="S775" s="212"/>
      <c r="T775" s="213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07" t="s">
        <v>134</v>
      </c>
      <c r="AU775" s="207" t="s">
        <v>83</v>
      </c>
      <c r="AV775" s="14" t="s">
        <v>83</v>
      </c>
      <c r="AW775" s="14" t="s">
        <v>30</v>
      </c>
      <c r="AX775" s="14" t="s">
        <v>81</v>
      </c>
      <c r="AY775" s="207" t="s">
        <v>125</v>
      </c>
    </row>
    <row r="776" s="2" customFormat="1" ht="54" customHeight="1">
      <c r="A776" s="38"/>
      <c r="B776" s="184"/>
      <c r="C776" s="185" t="s">
        <v>967</v>
      </c>
      <c r="D776" s="185" t="s">
        <v>127</v>
      </c>
      <c r="E776" s="186" t="s">
        <v>968</v>
      </c>
      <c r="F776" s="187" t="s">
        <v>969</v>
      </c>
      <c r="G776" s="188" t="s">
        <v>130</v>
      </c>
      <c r="H776" s="189">
        <v>11.884</v>
      </c>
      <c r="I776" s="190"/>
      <c r="J776" s="191">
        <f>ROUND(I776*H776,2)</f>
        <v>0</v>
      </c>
      <c r="K776" s="187" t="s">
        <v>131</v>
      </c>
      <c r="L776" s="39"/>
      <c r="M776" s="192" t="s">
        <v>1</v>
      </c>
      <c r="N776" s="193" t="s">
        <v>38</v>
      </c>
      <c r="O776" s="77"/>
      <c r="P776" s="194">
        <f>O776*H776</f>
        <v>0</v>
      </c>
      <c r="Q776" s="194">
        <v>0</v>
      </c>
      <c r="R776" s="194">
        <f>Q776*H776</f>
        <v>0</v>
      </c>
      <c r="S776" s="194">
        <v>0</v>
      </c>
      <c r="T776" s="195">
        <f>S776*H776</f>
        <v>0</v>
      </c>
      <c r="U776" s="38"/>
      <c r="V776" s="38"/>
      <c r="W776" s="38"/>
      <c r="X776" s="38"/>
      <c r="Y776" s="38"/>
      <c r="Z776" s="38"/>
      <c r="AA776" s="38"/>
      <c r="AB776" s="38"/>
      <c r="AC776" s="38"/>
      <c r="AD776" s="38"/>
      <c r="AE776" s="38"/>
      <c r="AR776" s="196" t="s">
        <v>225</v>
      </c>
      <c r="AT776" s="196" t="s">
        <v>127</v>
      </c>
      <c r="AU776" s="196" t="s">
        <v>83</v>
      </c>
      <c r="AY776" s="19" t="s">
        <v>125</v>
      </c>
      <c r="BE776" s="197">
        <f>IF(N776="základní",J776,0)</f>
        <v>0</v>
      </c>
      <c r="BF776" s="197">
        <f>IF(N776="snížená",J776,0)</f>
        <v>0</v>
      </c>
      <c r="BG776" s="197">
        <f>IF(N776="zákl. přenesená",J776,0)</f>
        <v>0</v>
      </c>
      <c r="BH776" s="197">
        <f>IF(N776="sníž. přenesená",J776,0)</f>
        <v>0</v>
      </c>
      <c r="BI776" s="197">
        <f>IF(N776="nulová",J776,0)</f>
        <v>0</v>
      </c>
      <c r="BJ776" s="19" t="s">
        <v>81</v>
      </c>
      <c r="BK776" s="197">
        <f>ROUND(I776*H776,2)</f>
        <v>0</v>
      </c>
      <c r="BL776" s="19" t="s">
        <v>225</v>
      </c>
      <c r="BM776" s="196" t="s">
        <v>970</v>
      </c>
    </row>
    <row r="777" s="14" customFormat="1">
      <c r="A777" s="14"/>
      <c r="B777" s="206"/>
      <c r="C777" s="14"/>
      <c r="D777" s="199" t="s">
        <v>134</v>
      </c>
      <c r="E777" s="207" t="s">
        <v>1</v>
      </c>
      <c r="F777" s="208" t="s">
        <v>971</v>
      </c>
      <c r="G777" s="14"/>
      <c r="H777" s="209">
        <v>11.884</v>
      </c>
      <c r="I777" s="210"/>
      <c r="J777" s="14"/>
      <c r="K777" s="14"/>
      <c r="L777" s="206"/>
      <c r="M777" s="211"/>
      <c r="N777" s="212"/>
      <c r="O777" s="212"/>
      <c r="P777" s="212"/>
      <c r="Q777" s="212"/>
      <c r="R777" s="212"/>
      <c r="S777" s="212"/>
      <c r="T777" s="213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07" t="s">
        <v>134</v>
      </c>
      <c r="AU777" s="207" t="s">
        <v>83</v>
      </c>
      <c r="AV777" s="14" t="s">
        <v>83</v>
      </c>
      <c r="AW777" s="14" t="s">
        <v>30</v>
      </c>
      <c r="AX777" s="14" t="s">
        <v>81</v>
      </c>
      <c r="AY777" s="207" t="s">
        <v>125</v>
      </c>
    </row>
    <row r="778" s="2" customFormat="1" ht="14.4" customHeight="1">
      <c r="A778" s="38"/>
      <c r="B778" s="184"/>
      <c r="C778" s="222" t="s">
        <v>972</v>
      </c>
      <c r="D778" s="222" t="s">
        <v>161</v>
      </c>
      <c r="E778" s="223" t="s">
        <v>973</v>
      </c>
      <c r="F778" s="224" t="s">
        <v>974</v>
      </c>
      <c r="G778" s="225" t="s">
        <v>152</v>
      </c>
      <c r="H778" s="226">
        <v>23.768000000000001</v>
      </c>
      <c r="I778" s="227"/>
      <c r="J778" s="228">
        <f>ROUND(I778*H778,2)</f>
        <v>0</v>
      </c>
      <c r="K778" s="224" t="s">
        <v>131</v>
      </c>
      <c r="L778" s="229"/>
      <c r="M778" s="230" t="s">
        <v>1</v>
      </c>
      <c r="N778" s="231" t="s">
        <v>38</v>
      </c>
      <c r="O778" s="77"/>
      <c r="P778" s="194">
        <f>O778*H778</f>
        <v>0</v>
      </c>
      <c r="Q778" s="194">
        <v>1</v>
      </c>
      <c r="R778" s="194">
        <f>Q778*H778</f>
        <v>23.768000000000001</v>
      </c>
      <c r="S778" s="194">
        <v>0</v>
      </c>
      <c r="T778" s="195">
        <f>S778*H778</f>
        <v>0</v>
      </c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R778" s="196" t="s">
        <v>317</v>
      </c>
      <c r="AT778" s="196" t="s">
        <v>161</v>
      </c>
      <c r="AU778" s="196" t="s">
        <v>83</v>
      </c>
      <c r="AY778" s="19" t="s">
        <v>125</v>
      </c>
      <c r="BE778" s="197">
        <f>IF(N778="základní",J778,0)</f>
        <v>0</v>
      </c>
      <c r="BF778" s="197">
        <f>IF(N778="snížená",J778,0)</f>
        <v>0</v>
      </c>
      <c r="BG778" s="197">
        <f>IF(N778="zákl. přenesená",J778,0)</f>
        <v>0</v>
      </c>
      <c r="BH778" s="197">
        <f>IF(N778="sníž. přenesená",J778,0)</f>
        <v>0</v>
      </c>
      <c r="BI778" s="197">
        <f>IF(N778="nulová",J778,0)</f>
        <v>0</v>
      </c>
      <c r="BJ778" s="19" t="s">
        <v>81</v>
      </c>
      <c r="BK778" s="197">
        <f>ROUND(I778*H778,2)</f>
        <v>0</v>
      </c>
      <c r="BL778" s="19" t="s">
        <v>225</v>
      </c>
      <c r="BM778" s="196" t="s">
        <v>975</v>
      </c>
    </row>
    <row r="779" s="14" customFormat="1">
      <c r="A779" s="14"/>
      <c r="B779" s="206"/>
      <c r="C779" s="14"/>
      <c r="D779" s="199" t="s">
        <v>134</v>
      </c>
      <c r="E779" s="207" t="s">
        <v>1</v>
      </c>
      <c r="F779" s="208" t="s">
        <v>976</v>
      </c>
      <c r="G779" s="14"/>
      <c r="H779" s="209">
        <v>23.768000000000001</v>
      </c>
      <c r="I779" s="210"/>
      <c r="J779" s="14"/>
      <c r="K779" s="14"/>
      <c r="L779" s="206"/>
      <c r="M779" s="211"/>
      <c r="N779" s="212"/>
      <c r="O779" s="212"/>
      <c r="P779" s="212"/>
      <c r="Q779" s="212"/>
      <c r="R779" s="212"/>
      <c r="S779" s="212"/>
      <c r="T779" s="213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07" t="s">
        <v>134</v>
      </c>
      <c r="AU779" s="207" t="s">
        <v>83</v>
      </c>
      <c r="AV779" s="14" t="s">
        <v>83</v>
      </c>
      <c r="AW779" s="14" t="s">
        <v>30</v>
      </c>
      <c r="AX779" s="14" t="s">
        <v>81</v>
      </c>
      <c r="AY779" s="207" t="s">
        <v>125</v>
      </c>
    </row>
    <row r="780" s="2" customFormat="1" ht="32.4" customHeight="1">
      <c r="A780" s="38"/>
      <c r="B780" s="184"/>
      <c r="C780" s="185" t="s">
        <v>977</v>
      </c>
      <c r="D780" s="185" t="s">
        <v>127</v>
      </c>
      <c r="E780" s="186" t="s">
        <v>978</v>
      </c>
      <c r="F780" s="187" t="s">
        <v>979</v>
      </c>
      <c r="G780" s="188" t="s">
        <v>222</v>
      </c>
      <c r="H780" s="189">
        <v>363.44999999999999</v>
      </c>
      <c r="I780" s="190"/>
      <c r="J780" s="191">
        <f>ROUND(I780*H780,2)</f>
        <v>0</v>
      </c>
      <c r="K780" s="187" t="s">
        <v>131</v>
      </c>
      <c r="L780" s="39"/>
      <c r="M780" s="192" t="s">
        <v>1</v>
      </c>
      <c r="N780" s="193" t="s">
        <v>38</v>
      </c>
      <c r="O780" s="77"/>
      <c r="P780" s="194">
        <f>O780*H780</f>
        <v>0</v>
      </c>
      <c r="Q780" s="194">
        <v>2.0000000000000002E-05</v>
      </c>
      <c r="R780" s="194">
        <f>Q780*H780</f>
        <v>0.0072690000000000003</v>
      </c>
      <c r="S780" s="194">
        <v>0</v>
      </c>
      <c r="T780" s="195">
        <f>S780*H780</f>
        <v>0</v>
      </c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R780" s="196" t="s">
        <v>225</v>
      </c>
      <c r="AT780" s="196" t="s">
        <v>127</v>
      </c>
      <c r="AU780" s="196" t="s">
        <v>83</v>
      </c>
      <c r="AY780" s="19" t="s">
        <v>125</v>
      </c>
      <c r="BE780" s="197">
        <f>IF(N780="základní",J780,0)</f>
        <v>0</v>
      </c>
      <c r="BF780" s="197">
        <f>IF(N780="snížená",J780,0)</f>
        <v>0</v>
      </c>
      <c r="BG780" s="197">
        <f>IF(N780="zákl. přenesená",J780,0)</f>
        <v>0</v>
      </c>
      <c r="BH780" s="197">
        <f>IF(N780="sníž. přenesená",J780,0)</f>
        <v>0</v>
      </c>
      <c r="BI780" s="197">
        <f>IF(N780="nulová",J780,0)</f>
        <v>0</v>
      </c>
      <c r="BJ780" s="19" t="s">
        <v>81</v>
      </c>
      <c r="BK780" s="197">
        <f>ROUND(I780*H780,2)</f>
        <v>0</v>
      </c>
      <c r="BL780" s="19" t="s">
        <v>225</v>
      </c>
      <c r="BM780" s="196" t="s">
        <v>980</v>
      </c>
    </row>
    <row r="781" s="2" customFormat="1" ht="14.4" customHeight="1">
      <c r="A781" s="38"/>
      <c r="B781" s="184"/>
      <c r="C781" s="222" t="s">
        <v>981</v>
      </c>
      <c r="D781" s="222" t="s">
        <v>161</v>
      </c>
      <c r="E781" s="223" t="s">
        <v>982</v>
      </c>
      <c r="F781" s="224" t="s">
        <v>983</v>
      </c>
      <c r="G781" s="225" t="s">
        <v>222</v>
      </c>
      <c r="H781" s="226">
        <v>399.79500000000002</v>
      </c>
      <c r="I781" s="227"/>
      <c r="J781" s="228">
        <f>ROUND(I781*H781,2)</f>
        <v>0</v>
      </c>
      <c r="K781" s="224" t="s">
        <v>131</v>
      </c>
      <c r="L781" s="229"/>
      <c r="M781" s="230" t="s">
        <v>1</v>
      </c>
      <c r="N781" s="231" t="s">
        <v>38</v>
      </c>
      <c r="O781" s="77"/>
      <c r="P781" s="194">
        <f>O781*H781</f>
        <v>0</v>
      </c>
      <c r="Q781" s="194">
        <v>0.00050000000000000001</v>
      </c>
      <c r="R781" s="194">
        <f>Q781*H781</f>
        <v>0.19989750000000001</v>
      </c>
      <c r="S781" s="194">
        <v>0</v>
      </c>
      <c r="T781" s="195">
        <f>S781*H781</f>
        <v>0</v>
      </c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R781" s="196" t="s">
        <v>317</v>
      </c>
      <c r="AT781" s="196" t="s">
        <v>161</v>
      </c>
      <c r="AU781" s="196" t="s">
        <v>83</v>
      </c>
      <c r="AY781" s="19" t="s">
        <v>125</v>
      </c>
      <c r="BE781" s="197">
        <f>IF(N781="základní",J781,0)</f>
        <v>0</v>
      </c>
      <c r="BF781" s="197">
        <f>IF(N781="snížená",J781,0)</f>
        <v>0</v>
      </c>
      <c r="BG781" s="197">
        <f>IF(N781="zákl. přenesená",J781,0)</f>
        <v>0</v>
      </c>
      <c r="BH781" s="197">
        <f>IF(N781="sníž. přenesená",J781,0)</f>
        <v>0</v>
      </c>
      <c r="BI781" s="197">
        <f>IF(N781="nulová",J781,0)</f>
        <v>0</v>
      </c>
      <c r="BJ781" s="19" t="s">
        <v>81</v>
      </c>
      <c r="BK781" s="197">
        <f>ROUND(I781*H781,2)</f>
        <v>0</v>
      </c>
      <c r="BL781" s="19" t="s">
        <v>225</v>
      </c>
      <c r="BM781" s="196" t="s">
        <v>984</v>
      </c>
    </row>
    <row r="782" s="14" customFormat="1">
      <c r="A782" s="14"/>
      <c r="B782" s="206"/>
      <c r="C782" s="14"/>
      <c r="D782" s="199" t="s">
        <v>134</v>
      </c>
      <c r="E782" s="207" t="s">
        <v>1</v>
      </c>
      <c r="F782" s="208" t="s">
        <v>985</v>
      </c>
      <c r="G782" s="14"/>
      <c r="H782" s="209">
        <v>399.79500000000002</v>
      </c>
      <c r="I782" s="210"/>
      <c r="J782" s="14"/>
      <c r="K782" s="14"/>
      <c r="L782" s="206"/>
      <c r="M782" s="211"/>
      <c r="N782" s="212"/>
      <c r="O782" s="212"/>
      <c r="P782" s="212"/>
      <c r="Q782" s="212"/>
      <c r="R782" s="212"/>
      <c r="S782" s="212"/>
      <c r="T782" s="213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07" t="s">
        <v>134</v>
      </c>
      <c r="AU782" s="207" t="s">
        <v>83</v>
      </c>
      <c r="AV782" s="14" t="s">
        <v>83</v>
      </c>
      <c r="AW782" s="14" t="s">
        <v>30</v>
      </c>
      <c r="AX782" s="14" t="s">
        <v>81</v>
      </c>
      <c r="AY782" s="207" t="s">
        <v>125</v>
      </c>
    </row>
    <row r="783" s="2" customFormat="1" ht="43.2" customHeight="1">
      <c r="A783" s="38"/>
      <c r="B783" s="184"/>
      <c r="C783" s="185" t="s">
        <v>986</v>
      </c>
      <c r="D783" s="185" t="s">
        <v>127</v>
      </c>
      <c r="E783" s="186" t="s">
        <v>987</v>
      </c>
      <c r="F783" s="187" t="s">
        <v>988</v>
      </c>
      <c r="G783" s="188" t="s">
        <v>152</v>
      </c>
      <c r="H783" s="189">
        <v>141.554</v>
      </c>
      <c r="I783" s="190"/>
      <c r="J783" s="191">
        <f>ROUND(I783*H783,2)</f>
        <v>0</v>
      </c>
      <c r="K783" s="187" t="s">
        <v>131</v>
      </c>
      <c r="L783" s="39"/>
      <c r="M783" s="192" t="s">
        <v>1</v>
      </c>
      <c r="N783" s="193" t="s">
        <v>38</v>
      </c>
      <c r="O783" s="77"/>
      <c r="P783" s="194">
        <f>O783*H783</f>
        <v>0</v>
      </c>
      <c r="Q783" s="194">
        <v>0</v>
      </c>
      <c r="R783" s="194">
        <f>Q783*H783</f>
        <v>0</v>
      </c>
      <c r="S783" s="194">
        <v>0</v>
      </c>
      <c r="T783" s="195">
        <f>S783*H783</f>
        <v>0</v>
      </c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R783" s="196" t="s">
        <v>225</v>
      </c>
      <c r="AT783" s="196" t="s">
        <v>127</v>
      </c>
      <c r="AU783" s="196" t="s">
        <v>83</v>
      </c>
      <c r="AY783" s="19" t="s">
        <v>125</v>
      </c>
      <c r="BE783" s="197">
        <f>IF(N783="základní",J783,0)</f>
        <v>0</v>
      </c>
      <c r="BF783" s="197">
        <f>IF(N783="snížená",J783,0)</f>
        <v>0</v>
      </c>
      <c r="BG783" s="197">
        <f>IF(N783="zákl. přenesená",J783,0)</f>
        <v>0</v>
      </c>
      <c r="BH783" s="197">
        <f>IF(N783="sníž. přenesená",J783,0)</f>
        <v>0</v>
      </c>
      <c r="BI783" s="197">
        <f>IF(N783="nulová",J783,0)</f>
        <v>0</v>
      </c>
      <c r="BJ783" s="19" t="s">
        <v>81</v>
      </c>
      <c r="BK783" s="197">
        <f>ROUND(I783*H783,2)</f>
        <v>0</v>
      </c>
      <c r="BL783" s="19" t="s">
        <v>225</v>
      </c>
      <c r="BM783" s="196" t="s">
        <v>989</v>
      </c>
    </row>
    <row r="784" s="12" customFormat="1" ht="22.8" customHeight="1">
      <c r="A784" s="12"/>
      <c r="B784" s="171"/>
      <c r="C784" s="12"/>
      <c r="D784" s="172" t="s">
        <v>72</v>
      </c>
      <c r="E784" s="182" t="s">
        <v>990</v>
      </c>
      <c r="F784" s="182" t="s">
        <v>991</v>
      </c>
      <c r="G784" s="12"/>
      <c r="H784" s="12"/>
      <c r="I784" s="174"/>
      <c r="J784" s="183">
        <f>BK784</f>
        <v>0</v>
      </c>
      <c r="K784" s="12"/>
      <c r="L784" s="171"/>
      <c r="M784" s="176"/>
      <c r="N784" s="177"/>
      <c r="O784" s="177"/>
      <c r="P784" s="178">
        <f>SUM(P785:P815)</f>
        <v>0</v>
      </c>
      <c r="Q784" s="177"/>
      <c r="R784" s="178">
        <f>SUM(R785:R815)</f>
        <v>12.34297728</v>
      </c>
      <c r="S784" s="177"/>
      <c r="T784" s="179">
        <f>SUM(T785:T815)</f>
        <v>0</v>
      </c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R784" s="172" t="s">
        <v>83</v>
      </c>
      <c r="AT784" s="180" t="s">
        <v>72</v>
      </c>
      <c r="AU784" s="180" t="s">
        <v>81</v>
      </c>
      <c r="AY784" s="172" t="s">
        <v>125</v>
      </c>
      <c r="BK784" s="181">
        <f>SUM(BK785:BK815)</f>
        <v>0</v>
      </c>
    </row>
    <row r="785" s="2" customFormat="1" ht="32.4" customHeight="1">
      <c r="A785" s="38"/>
      <c r="B785" s="184"/>
      <c r="C785" s="185" t="s">
        <v>992</v>
      </c>
      <c r="D785" s="185" t="s">
        <v>127</v>
      </c>
      <c r="E785" s="186" t="s">
        <v>993</v>
      </c>
      <c r="F785" s="187" t="s">
        <v>994</v>
      </c>
      <c r="G785" s="188" t="s">
        <v>176</v>
      </c>
      <c r="H785" s="189">
        <v>125.696</v>
      </c>
      <c r="I785" s="190"/>
      <c r="J785" s="191">
        <f>ROUND(I785*H785,2)</f>
        <v>0</v>
      </c>
      <c r="K785" s="187" t="s">
        <v>131</v>
      </c>
      <c r="L785" s="39"/>
      <c r="M785" s="192" t="s">
        <v>1</v>
      </c>
      <c r="N785" s="193" t="s">
        <v>38</v>
      </c>
      <c r="O785" s="77"/>
      <c r="P785" s="194">
        <f>O785*H785</f>
        <v>0</v>
      </c>
      <c r="Q785" s="194">
        <v>0.0060000000000000001</v>
      </c>
      <c r="R785" s="194">
        <f>Q785*H785</f>
        <v>0.75417599999999996</v>
      </c>
      <c r="S785" s="194">
        <v>0</v>
      </c>
      <c r="T785" s="195">
        <f>S785*H785</f>
        <v>0</v>
      </c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R785" s="196" t="s">
        <v>225</v>
      </c>
      <c r="AT785" s="196" t="s">
        <v>127</v>
      </c>
      <c r="AU785" s="196" t="s">
        <v>83</v>
      </c>
      <c r="AY785" s="19" t="s">
        <v>125</v>
      </c>
      <c r="BE785" s="197">
        <f>IF(N785="základní",J785,0)</f>
        <v>0</v>
      </c>
      <c r="BF785" s="197">
        <f>IF(N785="snížená",J785,0)</f>
        <v>0</v>
      </c>
      <c r="BG785" s="197">
        <f>IF(N785="zákl. přenesená",J785,0)</f>
        <v>0</v>
      </c>
      <c r="BH785" s="197">
        <f>IF(N785="sníž. přenesená",J785,0)</f>
        <v>0</v>
      </c>
      <c r="BI785" s="197">
        <f>IF(N785="nulová",J785,0)</f>
        <v>0</v>
      </c>
      <c r="BJ785" s="19" t="s">
        <v>81</v>
      </c>
      <c r="BK785" s="197">
        <f>ROUND(I785*H785,2)</f>
        <v>0</v>
      </c>
      <c r="BL785" s="19" t="s">
        <v>225</v>
      </c>
      <c r="BM785" s="196" t="s">
        <v>995</v>
      </c>
    </row>
    <row r="786" s="14" customFormat="1">
      <c r="A786" s="14"/>
      <c r="B786" s="206"/>
      <c r="C786" s="14"/>
      <c r="D786" s="199" t="s">
        <v>134</v>
      </c>
      <c r="E786" s="207" t="s">
        <v>1</v>
      </c>
      <c r="F786" s="208" t="s">
        <v>996</v>
      </c>
      <c r="G786" s="14"/>
      <c r="H786" s="209">
        <v>117.318</v>
      </c>
      <c r="I786" s="210"/>
      <c r="J786" s="14"/>
      <c r="K786" s="14"/>
      <c r="L786" s="206"/>
      <c r="M786" s="211"/>
      <c r="N786" s="212"/>
      <c r="O786" s="212"/>
      <c r="P786" s="212"/>
      <c r="Q786" s="212"/>
      <c r="R786" s="212"/>
      <c r="S786" s="212"/>
      <c r="T786" s="213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07" t="s">
        <v>134</v>
      </c>
      <c r="AU786" s="207" t="s">
        <v>83</v>
      </c>
      <c r="AV786" s="14" t="s">
        <v>83</v>
      </c>
      <c r="AW786" s="14" t="s">
        <v>30</v>
      </c>
      <c r="AX786" s="14" t="s">
        <v>73</v>
      </c>
      <c r="AY786" s="207" t="s">
        <v>125</v>
      </c>
    </row>
    <row r="787" s="14" customFormat="1">
      <c r="A787" s="14"/>
      <c r="B787" s="206"/>
      <c r="C787" s="14"/>
      <c r="D787" s="199" t="s">
        <v>134</v>
      </c>
      <c r="E787" s="207" t="s">
        <v>1</v>
      </c>
      <c r="F787" s="208" t="s">
        <v>997</v>
      </c>
      <c r="G787" s="14"/>
      <c r="H787" s="209">
        <v>8.3780000000000001</v>
      </c>
      <c r="I787" s="210"/>
      <c r="J787" s="14"/>
      <c r="K787" s="14"/>
      <c r="L787" s="206"/>
      <c r="M787" s="211"/>
      <c r="N787" s="212"/>
      <c r="O787" s="212"/>
      <c r="P787" s="212"/>
      <c r="Q787" s="212"/>
      <c r="R787" s="212"/>
      <c r="S787" s="212"/>
      <c r="T787" s="213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07" t="s">
        <v>134</v>
      </c>
      <c r="AU787" s="207" t="s">
        <v>83</v>
      </c>
      <c r="AV787" s="14" t="s">
        <v>83</v>
      </c>
      <c r="AW787" s="14" t="s">
        <v>30</v>
      </c>
      <c r="AX787" s="14" t="s">
        <v>73</v>
      </c>
      <c r="AY787" s="207" t="s">
        <v>125</v>
      </c>
    </row>
    <row r="788" s="15" customFormat="1">
      <c r="A788" s="15"/>
      <c r="B788" s="214"/>
      <c r="C788" s="15"/>
      <c r="D788" s="199" t="s">
        <v>134</v>
      </c>
      <c r="E788" s="215" t="s">
        <v>1</v>
      </c>
      <c r="F788" s="216" t="s">
        <v>139</v>
      </c>
      <c r="G788" s="15"/>
      <c r="H788" s="217">
        <v>125.696</v>
      </c>
      <c r="I788" s="218"/>
      <c r="J788" s="15"/>
      <c r="K788" s="15"/>
      <c r="L788" s="214"/>
      <c r="M788" s="219"/>
      <c r="N788" s="220"/>
      <c r="O788" s="220"/>
      <c r="P788" s="220"/>
      <c r="Q788" s="220"/>
      <c r="R788" s="220"/>
      <c r="S788" s="220"/>
      <c r="T788" s="221"/>
      <c r="U788" s="15"/>
      <c r="V788" s="15"/>
      <c r="W788" s="15"/>
      <c r="X788" s="15"/>
      <c r="Y788" s="15"/>
      <c r="Z788" s="15"/>
      <c r="AA788" s="15"/>
      <c r="AB788" s="15"/>
      <c r="AC788" s="15"/>
      <c r="AD788" s="15"/>
      <c r="AE788" s="15"/>
      <c r="AT788" s="215" t="s">
        <v>134</v>
      </c>
      <c r="AU788" s="215" t="s">
        <v>83</v>
      </c>
      <c r="AV788" s="15" t="s">
        <v>132</v>
      </c>
      <c r="AW788" s="15" t="s">
        <v>30</v>
      </c>
      <c r="AX788" s="15" t="s">
        <v>81</v>
      </c>
      <c r="AY788" s="215" t="s">
        <v>125</v>
      </c>
    </row>
    <row r="789" s="2" customFormat="1" ht="21.6" customHeight="1">
      <c r="A789" s="38"/>
      <c r="B789" s="184"/>
      <c r="C789" s="222" t="s">
        <v>998</v>
      </c>
      <c r="D789" s="222" t="s">
        <v>161</v>
      </c>
      <c r="E789" s="223" t="s">
        <v>999</v>
      </c>
      <c r="F789" s="224" t="s">
        <v>1000</v>
      </c>
      <c r="G789" s="225" t="s">
        <v>130</v>
      </c>
      <c r="H789" s="226">
        <v>4.9269999999999996</v>
      </c>
      <c r="I789" s="227"/>
      <c r="J789" s="228">
        <f>ROUND(I789*H789,2)</f>
        <v>0</v>
      </c>
      <c r="K789" s="224" t="s">
        <v>131</v>
      </c>
      <c r="L789" s="229"/>
      <c r="M789" s="230" t="s">
        <v>1</v>
      </c>
      <c r="N789" s="231" t="s">
        <v>38</v>
      </c>
      <c r="O789" s="77"/>
      <c r="P789" s="194">
        <f>O789*H789</f>
        <v>0</v>
      </c>
      <c r="Q789" s="194">
        <v>0.029999999999999999</v>
      </c>
      <c r="R789" s="194">
        <f>Q789*H789</f>
        <v>0.14780999999999997</v>
      </c>
      <c r="S789" s="194">
        <v>0</v>
      </c>
      <c r="T789" s="195">
        <f>S789*H789</f>
        <v>0</v>
      </c>
      <c r="U789" s="38"/>
      <c r="V789" s="38"/>
      <c r="W789" s="38"/>
      <c r="X789" s="38"/>
      <c r="Y789" s="38"/>
      <c r="Z789" s="38"/>
      <c r="AA789" s="38"/>
      <c r="AB789" s="38"/>
      <c r="AC789" s="38"/>
      <c r="AD789" s="38"/>
      <c r="AE789" s="38"/>
      <c r="AR789" s="196" t="s">
        <v>317</v>
      </c>
      <c r="AT789" s="196" t="s">
        <v>161</v>
      </c>
      <c r="AU789" s="196" t="s">
        <v>83</v>
      </c>
      <c r="AY789" s="19" t="s">
        <v>125</v>
      </c>
      <c r="BE789" s="197">
        <f>IF(N789="základní",J789,0)</f>
        <v>0</v>
      </c>
      <c r="BF789" s="197">
        <f>IF(N789="snížená",J789,0)</f>
        <v>0</v>
      </c>
      <c r="BG789" s="197">
        <f>IF(N789="zákl. přenesená",J789,0)</f>
        <v>0</v>
      </c>
      <c r="BH789" s="197">
        <f>IF(N789="sníž. přenesená",J789,0)</f>
        <v>0</v>
      </c>
      <c r="BI789" s="197">
        <f>IF(N789="nulová",J789,0)</f>
        <v>0</v>
      </c>
      <c r="BJ789" s="19" t="s">
        <v>81</v>
      </c>
      <c r="BK789" s="197">
        <f>ROUND(I789*H789,2)</f>
        <v>0</v>
      </c>
      <c r="BL789" s="19" t="s">
        <v>225</v>
      </c>
      <c r="BM789" s="196" t="s">
        <v>1001</v>
      </c>
    </row>
    <row r="790" s="14" customFormat="1">
      <c r="A790" s="14"/>
      <c r="B790" s="206"/>
      <c r="C790" s="14"/>
      <c r="D790" s="199" t="s">
        <v>134</v>
      </c>
      <c r="E790" s="207" t="s">
        <v>1</v>
      </c>
      <c r="F790" s="208" t="s">
        <v>1002</v>
      </c>
      <c r="G790" s="14"/>
      <c r="H790" s="209">
        <v>4.9269999999999996</v>
      </c>
      <c r="I790" s="210"/>
      <c r="J790" s="14"/>
      <c r="K790" s="14"/>
      <c r="L790" s="206"/>
      <c r="M790" s="211"/>
      <c r="N790" s="212"/>
      <c r="O790" s="212"/>
      <c r="P790" s="212"/>
      <c r="Q790" s="212"/>
      <c r="R790" s="212"/>
      <c r="S790" s="212"/>
      <c r="T790" s="213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07" t="s">
        <v>134</v>
      </c>
      <c r="AU790" s="207" t="s">
        <v>83</v>
      </c>
      <c r="AV790" s="14" t="s">
        <v>83</v>
      </c>
      <c r="AW790" s="14" t="s">
        <v>30</v>
      </c>
      <c r="AX790" s="14" t="s">
        <v>81</v>
      </c>
      <c r="AY790" s="207" t="s">
        <v>125</v>
      </c>
    </row>
    <row r="791" s="2" customFormat="1" ht="21.6" customHeight="1">
      <c r="A791" s="38"/>
      <c r="B791" s="184"/>
      <c r="C791" s="222" t="s">
        <v>1003</v>
      </c>
      <c r="D791" s="222" t="s">
        <v>161</v>
      </c>
      <c r="E791" s="223" t="s">
        <v>1004</v>
      </c>
      <c r="F791" s="224" t="s">
        <v>1005</v>
      </c>
      <c r="G791" s="225" t="s">
        <v>176</v>
      </c>
      <c r="H791" s="226">
        <v>8.7970000000000006</v>
      </c>
      <c r="I791" s="227"/>
      <c r="J791" s="228">
        <f>ROUND(I791*H791,2)</f>
        <v>0</v>
      </c>
      <c r="K791" s="224" t="s">
        <v>131</v>
      </c>
      <c r="L791" s="229"/>
      <c r="M791" s="230" t="s">
        <v>1</v>
      </c>
      <c r="N791" s="231" t="s">
        <v>38</v>
      </c>
      <c r="O791" s="77"/>
      <c r="P791" s="194">
        <f>O791*H791</f>
        <v>0</v>
      </c>
      <c r="Q791" s="194">
        <v>0.0025000000000000001</v>
      </c>
      <c r="R791" s="194">
        <f>Q791*H791</f>
        <v>0.021992500000000002</v>
      </c>
      <c r="S791" s="194">
        <v>0</v>
      </c>
      <c r="T791" s="195">
        <f>S791*H791</f>
        <v>0</v>
      </c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R791" s="196" t="s">
        <v>317</v>
      </c>
      <c r="AT791" s="196" t="s">
        <v>161</v>
      </c>
      <c r="AU791" s="196" t="s">
        <v>83</v>
      </c>
      <c r="AY791" s="19" t="s">
        <v>125</v>
      </c>
      <c r="BE791" s="197">
        <f>IF(N791="základní",J791,0)</f>
        <v>0</v>
      </c>
      <c r="BF791" s="197">
        <f>IF(N791="snížená",J791,0)</f>
        <v>0</v>
      </c>
      <c r="BG791" s="197">
        <f>IF(N791="zákl. přenesená",J791,0)</f>
        <v>0</v>
      </c>
      <c r="BH791" s="197">
        <f>IF(N791="sníž. přenesená",J791,0)</f>
        <v>0</v>
      </c>
      <c r="BI791" s="197">
        <f>IF(N791="nulová",J791,0)</f>
        <v>0</v>
      </c>
      <c r="BJ791" s="19" t="s">
        <v>81</v>
      </c>
      <c r="BK791" s="197">
        <f>ROUND(I791*H791,2)</f>
        <v>0</v>
      </c>
      <c r="BL791" s="19" t="s">
        <v>225</v>
      </c>
      <c r="BM791" s="196" t="s">
        <v>1006</v>
      </c>
    </row>
    <row r="792" s="14" customFormat="1">
      <c r="A792" s="14"/>
      <c r="B792" s="206"/>
      <c r="C792" s="14"/>
      <c r="D792" s="199" t="s">
        <v>134</v>
      </c>
      <c r="E792" s="207" t="s">
        <v>1</v>
      </c>
      <c r="F792" s="208" t="s">
        <v>1007</v>
      </c>
      <c r="G792" s="14"/>
      <c r="H792" s="209">
        <v>8.7970000000000006</v>
      </c>
      <c r="I792" s="210"/>
      <c r="J792" s="14"/>
      <c r="K792" s="14"/>
      <c r="L792" s="206"/>
      <c r="M792" s="211"/>
      <c r="N792" s="212"/>
      <c r="O792" s="212"/>
      <c r="P792" s="212"/>
      <c r="Q792" s="212"/>
      <c r="R792" s="212"/>
      <c r="S792" s="212"/>
      <c r="T792" s="213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07" t="s">
        <v>134</v>
      </c>
      <c r="AU792" s="207" t="s">
        <v>83</v>
      </c>
      <c r="AV792" s="14" t="s">
        <v>83</v>
      </c>
      <c r="AW792" s="14" t="s">
        <v>30</v>
      </c>
      <c r="AX792" s="14" t="s">
        <v>81</v>
      </c>
      <c r="AY792" s="207" t="s">
        <v>125</v>
      </c>
    </row>
    <row r="793" s="2" customFormat="1" ht="21.6" customHeight="1">
      <c r="A793" s="38"/>
      <c r="B793" s="184"/>
      <c r="C793" s="222" t="s">
        <v>1008</v>
      </c>
      <c r="D793" s="222" t="s">
        <v>161</v>
      </c>
      <c r="E793" s="223" t="s">
        <v>1009</v>
      </c>
      <c r="F793" s="224" t="s">
        <v>1010</v>
      </c>
      <c r="G793" s="225" t="s">
        <v>176</v>
      </c>
      <c r="H793" s="226">
        <v>7.0049999999999999</v>
      </c>
      <c r="I793" s="227"/>
      <c r="J793" s="228">
        <f>ROUND(I793*H793,2)</f>
        <v>0</v>
      </c>
      <c r="K793" s="224" t="s">
        <v>131</v>
      </c>
      <c r="L793" s="229"/>
      <c r="M793" s="230" t="s">
        <v>1</v>
      </c>
      <c r="N793" s="231" t="s">
        <v>38</v>
      </c>
      <c r="O793" s="77"/>
      <c r="P793" s="194">
        <f>O793*H793</f>
        <v>0</v>
      </c>
      <c r="Q793" s="194">
        <v>0.0035000000000000001</v>
      </c>
      <c r="R793" s="194">
        <f>Q793*H793</f>
        <v>0.024517500000000001</v>
      </c>
      <c r="S793" s="194">
        <v>0</v>
      </c>
      <c r="T793" s="195">
        <f>S793*H793</f>
        <v>0</v>
      </c>
      <c r="U793" s="38"/>
      <c r="V793" s="38"/>
      <c r="W793" s="38"/>
      <c r="X793" s="38"/>
      <c r="Y793" s="38"/>
      <c r="Z793" s="38"/>
      <c r="AA793" s="38"/>
      <c r="AB793" s="38"/>
      <c r="AC793" s="38"/>
      <c r="AD793" s="38"/>
      <c r="AE793" s="38"/>
      <c r="AR793" s="196" t="s">
        <v>317</v>
      </c>
      <c r="AT793" s="196" t="s">
        <v>161</v>
      </c>
      <c r="AU793" s="196" t="s">
        <v>83</v>
      </c>
      <c r="AY793" s="19" t="s">
        <v>125</v>
      </c>
      <c r="BE793" s="197">
        <f>IF(N793="základní",J793,0)</f>
        <v>0</v>
      </c>
      <c r="BF793" s="197">
        <f>IF(N793="snížená",J793,0)</f>
        <v>0</v>
      </c>
      <c r="BG793" s="197">
        <f>IF(N793="zákl. přenesená",J793,0)</f>
        <v>0</v>
      </c>
      <c r="BH793" s="197">
        <f>IF(N793="sníž. přenesená",J793,0)</f>
        <v>0</v>
      </c>
      <c r="BI793" s="197">
        <f>IF(N793="nulová",J793,0)</f>
        <v>0</v>
      </c>
      <c r="BJ793" s="19" t="s">
        <v>81</v>
      </c>
      <c r="BK793" s="197">
        <f>ROUND(I793*H793,2)</f>
        <v>0</v>
      </c>
      <c r="BL793" s="19" t="s">
        <v>225</v>
      </c>
      <c r="BM793" s="196" t="s">
        <v>1011</v>
      </c>
    </row>
    <row r="794" s="13" customFormat="1">
      <c r="A794" s="13"/>
      <c r="B794" s="198"/>
      <c r="C794" s="13"/>
      <c r="D794" s="199" t="s">
        <v>134</v>
      </c>
      <c r="E794" s="200" t="s">
        <v>1</v>
      </c>
      <c r="F794" s="201" t="s">
        <v>860</v>
      </c>
      <c r="G794" s="13"/>
      <c r="H794" s="200" t="s">
        <v>1</v>
      </c>
      <c r="I794" s="202"/>
      <c r="J794" s="13"/>
      <c r="K794" s="13"/>
      <c r="L794" s="198"/>
      <c r="M794" s="203"/>
      <c r="N794" s="204"/>
      <c r="O794" s="204"/>
      <c r="P794" s="204"/>
      <c r="Q794" s="204"/>
      <c r="R794" s="204"/>
      <c r="S794" s="204"/>
      <c r="T794" s="205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00" t="s">
        <v>134</v>
      </c>
      <c r="AU794" s="200" t="s">
        <v>83</v>
      </c>
      <c r="AV794" s="13" t="s">
        <v>81</v>
      </c>
      <c r="AW794" s="13" t="s">
        <v>30</v>
      </c>
      <c r="AX794" s="13" t="s">
        <v>73</v>
      </c>
      <c r="AY794" s="200" t="s">
        <v>125</v>
      </c>
    </row>
    <row r="795" s="14" customFormat="1">
      <c r="A795" s="14"/>
      <c r="B795" s="206"/>
      <c r="C795" s="14"/>
      <c r="D795" s="199" t="s">
        <v>134</v>
      </c>
      <c r="E795" s="207" t="s">
        <v>1</v>
      </c>
      <c r="F795" s="208" t="s">
        <v>1012</v>
      </c>
      <c r="G795" s="14"/>
      <c r="H795" s="209">
        <v>7.0049999999999999</v>
      </c>
      <c r="I795" s="210"/>
      <c r="J795" s="14"/>
      <c r="K795" s="14"/>
      <c r="L795" s="206"/>
      <c r="M795" s="211"/>
      <c r="N795" s="212"/>
      <c r="O795" s="212"/>
      <c r="P795" s="212"/>
      <c r="Q795" s="212"/>
      <c r="R795" s="212"/>
      <c r="S795" s="212"/>
      <c r="T795" s="213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07" t="s">
        <v>134</v>
      </c>
      <c r="AU795" s="207" t="s">
        <v>83</v>
      </c>
      <c r="AV795" s="14" t="s">
        <v>83</v>
      </c>
      <c r="AW795" s="14" t="s">
        <v>30</v>
      </c>
      <c r="AX795" s="14" t="s">
        <v>73</v>
      </c>
      <c r="AY795" s="207" t="s">
        <v>125</v>
      </c>
    </row>
    <row r="796" s="15" customFormat="1">
      <c r="A796" s="15"/>
      <c r="B796" s="214"/>
      <c r="C796" s="15"/>
      <c r="D796" s="199" t="s">
        <v>134</v>
      </c>
      <c r="E796" s="215" t="s">
        <v>1</v>
      </c>
      <c r="F796" s="216" t="s">
        <v>139</v>
      </c>
      <c r="G796" s="15"/>
      <c r="H796" s="217">
        <v>7.0049999999999999</v>
      </c>
      <c r="I796" s="218"/>
      <c r="J796" s="15"/>
      <c r="K796" s="15"/>
      <c r="L796" s="214"/>
      <c r="M796" s="219"/>
      <c r="N796" s="220"/>
      <c r="O796" s="220"/>
      <c r="P796" s="220"/>
      <c r="Q796" s="220"/>
      <c r="R796" s="220"/>
      <c r="S796" s="220"/>
      <c r="T796" s="221"/>
      <c r="U796" s="15"/>
      <c r="V796" s="15"/>
      <c r="W796" s="15"/>
      <c r="X796" s="15"/>
      <c r="Y796" s="15"/>
      <c r="Z796" s="15"/>
      <c r="AA796" s="15"/>
      <c r="AB796" s="15"/>
      <c r="AC796" s="15"/>
      <c r="AD796" s="15"/>
      <c r="AE796" s="15"/>
      <c r="AT796" s="215" t="s">
        <v>134</v>
      </c>
      <c r="AU796" s="215" t="s">
        <v>83</v>
      </c>
      <c r="AV796" s="15" t="s">
        <v>132</v>
      </c>
      <c r="AW796" s="15" t="s">
        <v>30</v>
      </c>
      <c r="AX796" s="15" t="s">
        <v>81</v>
      </c>
      <c r="AY796" s="215" t="s">
        <v>125</v>
      </c>
    </row>
    <row r="797" s="2" customFormat="1" ht="21.6" customHeight="1">
      <c r="A797" s="38"/>
      <c r="B797" s="184"/>
      <c r="C797" s="222" t="s">
        <v>1013</v>
      </c>
      <c r="D797" s="222" t="s">
        <v>161</v>
      </c>
      <c r="E797" s="223" t="s">
        <v>1014</v>
      </c>
      <c r="F797" s="224" t="s">
        <v>1015</v>
      </c>
      <c r="G797" s="225" t="s">
        <v>130</v>
      </c>
      <c r="H797" s="226">
        <v>0.315</v>
      </c>
      <c r="I797" s="227"/>
      <c r="J797" s="228">
        <f>ROUND(I797*H797,2)</f>
        <v>0</v>
      </c>
      <c r="K797" s="224" t="s">
        <v>131</v>
      </c>
      <c r="L797" s="229"/>
      <c r="M797" s="230" t="s">
        <v>1</v>
      </c>
      <c r="N797" s="231" t="s">
        <v>38</v>
      </c>
      <c r="O797" s="77"/>
      <c r="P797" s="194">
        <f>O797*H797</f>
        <v>0</v>
      </c>
      <c r="Q797" s="194">
        <v>0.02</v>
      </c>
      <c r="R797" s="194">
        <f>Q797*H797</f>
        <v>0.0063</v>
      </c>
      <c r="S797" s="194">
        <v>0</v>
      </c>
      <c r="T797" s="195">
        <f>S797*H797</f>
        <v>0</v>
      </c>
      <c r="U797" s="38"/>
      <c r="V797" s="38"/>
      <c r="W797" s="38"/>
      <c r="X797" s="38"/>
      <c r="Y797" s="38"/>
      <c r="Z797" s="38"/>
      <c r="AA797" s="38"/>
      <c r="AB797" s="38"/>
      <c r="AC797" s="38"/>
      <c r="AD797" s="38"/>
      <c r="AE797" s="38"/>
      <c r="AR797" s="196" t="s">
        <v>317</v>
      </c>
      <c r="AT797" s="196" t="s">
        <v>161</v>
      </c>
      <c r="AU797" s="196" t="s">
        <v>83</v>
      </c>
      <c r="AY797" s="19" t="s">
        <v>125</v>
      </c>
      <c r="BE797" s="197">
        <f>IF(N797="základní",J797,0)</f>
        <v>0</v>
      </c>
      <c r="BF797" s="197">
        <f>IF(N797="snížená",J797,0)</f>
        <v>0</v>
      </c>
      <c r="BG797" s="197">
        <f>IF(N797="zákl. přenesená",J797,0)</f>
        <v>0</v>
      </c>
      <c r="BH797" s="197">
        <f>IF(N797="sníž. přenesená",J797,0)</f>
        <v>0</v>
      </c>
      <c r="BI797" s="197">
        <f>IF(N797="nulová",J797,0)</f>
        <v>0</v>
      </c>
      <c r="BJ797" s="19" t="s">
        <v>81</v>
      </c>
      <c r="BK797" s="197">
        <f>ROUND(I797*H797,2)</f>
        <v>0</v>
      </c>
      <c r="BL797" s="19" t="s">
        <v>225</v>
      </c>
      <c r="BM797" s="196" t="s">
        <v>1016</v>
      </c>
    </row>
    <row r="798" s="13" customFormat="1">
      <c r="A798" s="13"/>
      <c r="B798" s="198"/>
      <c r="C798" s="13"/>
      <c r="D798" s="199" t="s">
        <v>134</v>
      </c>
      <c r="E798" s="200" t="s">
        <v>1</v>
      </c>
      <c r="F798" s="201" t="s">
        <v>860</v>
      </c>
      <c r="G798" s="13"/>
      <c r="H798" s="200" t="s">
        <v>1</v>
      </c>
      <c r="I798" s="202"/>
      <c r="J798" s="13"/>
      <c r="K798" s="13"/>
      <c r="L798" s="198"/>
      <c r="M798" s="203"/>
      <c r="N798" s="204"/>
      <c r="O798" s="204"/>
      <c r="P798" s="204"/>
      <c r="Q798" s="204"/>
      <c r="R798" s="204"/>
      <c r="S798" s="204"/>
      <c r="T798" s="205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00" t="s">
        <v>134</v>
      </c>
      <c r="AU798" s="200" t="s">
        <v>83</v>
      </c>
      <c r="AV798" s="13" t="s">
        <v>81</v>
      </c>
      <c r="AW798" s="13" t="s">
        <v>30</v>
      </c>
      <c r="AX798" s="13" t="s">
        <v>73</v>
      </c>
      <c r="AY798" s="200" t="s">
        <v>125</v>
      </c>
    </row>
    <row r="799" s="14" customFormat="1">
      <c r="A799" s="14"/>
      <c r="B799" s="206"/>
      <c r="C799" s="14"/>
      <c r="D799" s="199" t="s">
        <v>134</v>
      </c>
      <c r="E799" s="207" t="s">
        <v>1</v>
      </c>
      <c r="F799" s="208" t="s">
        <v>1017</v>
      </c>
      <c r="G799" s="14"/>
      <c r="H799" s="209">
        <v>0.315</v>
      </c>
      <c r="I799" s="210"/>
      <c r="J799" s="14"/>
      <c r="K799" s="14"/>
      <c r="L799" s="206"/>
      <c r="M799" s="211"/>
      <c r="N799" s="212"/>
      <c r="O799" s="212"/>
      <c r="P799" s="212"/>
      <c r="Q799" s="212"/>
      <c r="R799" s="212"/>
      <c r="S799" s="212"/>
      <c r="T799" s="213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07" t="s">
        <v>134</v>
      </c>
      <c r="AU799" s="207" t="s">
        <v>83</v>
      </c>
      <c r="AV799" s="14" t="s">
        <v>83</v>
      </c>
      <c r="AW799" s="14" t="s">
        <v>30</v>
      </c>
      <c r="AX799" s="14" t="s">
        <v>73</v>
      </c>
      <c r="AY799" s="207" t="s">
        <v>125</v>
      </c>
    </row>
    <row r="800" s="15" customFormat="1">
      <c r="A800" s="15"/>
      <c r="B800" s="214"/>
      <c r="C800" s="15"/>
      <c r="D800" s="199" t="s">
        <v>134</v>
      </c>
      <c r="E800" s="215" t="s">
        <v>1</v>
      </c>
      <c r="F800" s="216" t="s">
        <v>139</v>
      </c>
      <c r="G800" s="15"/>
      <c r="H800" s="217">
        <v>0.315</v>
      </c>
      <c r="I800" s="218"/>
      <c r="J800" s="15"/>
      <c r="K800" s="15"/>
      <c r="L800" s="214"/>
      <c r="M800" s="219"/>
      <c r="N800" s="220"/>
      <c r="O800" s="220"/>
      <c r="P800" s="220"/>
      <c r="Q800" s="220"/>
      <c r="R800" s="220"/>
      <c r="S800" s="220"/>
      <c r="T800" s="221"/>
      <c r="U800" s="15"/>
      <c r="V800" s="15"/>
      <c r="W800" s="15"/>
      <c r="X800" s="15"/>
      <c r="Y800" s="15"/>
      <c r="Z800" s="15"/>
      <c r="AA800" s="15"/>
      <c r="AB800" s="15"/>
      <c r="AC800" s="15"/>
      <c r="AD800" s="15"/>
      <c r="AE800" s="15"/>
      <c r="AT800" s="215" t="s">
        <v>134</v>
      </c>
      <c r="AU800" s="215" t="s">
        <v>83</v>
      </c>
      <c r="AV800" s="15" t="s">
        <v>132</v>
      </c>
      <c r="AW800" s="15" t="s">
        <v>30</v>
      </c>
      <c r="AX800" s="15" t="s">
        <v>81</v>
      </c>
      <c r="AY800" s="215" t="s">
        <v>125</v>
      </c>
    </row>
    <row r="801" s="2" customFormat="1" ht="21.6" customHeight="1">
      <c r="A801" s="38"/>
      <c r="B801" s="184"/>
      <c r="C801" s="222" t="s">
        <v>1018</v>
      </c>
      <c r="D801" s="222" t="s">
        <v>161</v>
      </c>
      <c r="E801" s="223" t="s">
        <v>1019</v>
      </c>
      <c r="F801" s="224" t="s">
        <v>1020</v>
      </c>
      <c r="G801" s="225" t="s">
        <v>130</v>
      </c>
      <c r="H801" s="226">
        <v>297.596</v>
      </c>
      <c r="I801" s="227"/>
      <c r="J801" s="228">
        <f>ROUND(I801*H801,2)</f>
        <v>0</v>
      </c>
      <c r="K801" s="224" t="s">
        <v>131</v>
      </c>
      <c r="L801" s="229"/>
      <c r="M801" s="230" t="s">
        <v>1</v>
      </c>
      <c r="N801" s="231" t="s">
        <v>38</v>
      </c>
      <c r="O801" s="77"/>
      <c r="P801" s="194">
        <f>O801*H801</f>
        <v>0</v>
      </c>
      <c r="Q801" s="194">
        <v>0.025000000000000001</v>
      </c>
      <c r="R801" s="194">
        <f>Q801*H801</f>
        <v>7.4399000000000006</v>
      </c>
      <c r="S801" s="194">
        <v>0</v>
      </c>
      <c r="T801" s="195">
        <f>S801*H801</f>
        <v>0</v>
      </c>
      <c r="U801" s="38"/>
      <c r="V801" s="38"/>
      <c r="W801" s="38"/>
      <c r="X801" s="38"/>
      <c r="Y801" s="38"/>
      <c r="Z801" s="38"/>
      <c r="AA801" s="38"/>
      <c r="AB801" s="38"/>
      <c r="AC801" s="38"/>
      <c r="AD801" s="38"/>
      <c r="AE801" s="38"/>
      <c r="AR801" s="196" t="s">
        <v>317</v>
      </c>
      <c r="AT801" s="196" t="s">
        <v>161</v>
      </c>
      <c r="AU801" s="196" t="s">
        <v>83</v>
      </c>
      <c r="AY801" s="19" t="s">
        <v>125</v>
      </c>
      <c r="BE801" s="197">
        <f>IF(N801="základní",J801,0)</f>
        <v>0</v>
      </c>
      <c r="BF801" s="197">
        <f>IF(N801="snížená",J801,0)</f>
        <v>0</v>
      </c>
      <c r="BG801" s="197">
        <f>IF(N801="zákl. přenesená",J801,0)</f>
        <v>0</v>
      </c>
      <c r="BH801" s="197">
        <f>IF(N801="sníž. přenesená",J801,0)</f>
        <v>0</v>
      </c>
      <c r="BI801" s="197">
        <f>IF(N801="nulová",J801,0)</f>
        <v>0</v>
      </c>
      <c r="BJ801" s="19" t="s">
        <v>81</v>
      </c>
      <c r="BK801" s="197">
        <f>ROUND(I801*H801,2)</f>
        <v>0</v>
      </c>
      <c r="BL801" s="19" t="s">
        <v>225</v>
      </c>
      <c r="BM801" s="196" t="s">
        <v>1021</v>
      </c>
    </row>
    <row r="802" s="13" customFormat="1">
      <c r="A802" s="13"/>
      <c r="B802" s="198"/>
      <c r="C802" s="13"/>
      <c r="D802" s="199" t="s">
        <v>134</v>
      </c>
      <c r="E802" s="200" t="s">
        <v>1</v>
      </c>
      <c r="F802" s="201" t="s">
        <v>860</v>
      </c>
      <c r="G802" s="13"/>
      <c r="H802" s="200" t="s">
        <v>1</v>
      </c>
      <c r="I802" s="202"/>
      <c r="J802" s="13"/>
      <c r="K802" s="13"/>
      <c r="L802" s="198"/>
      <c r="M802" s="203"/>
      <c r="N802" s="204"/>
      <c r="O802" s="204"/>
      <c r="P802" s="204"/>
      <c r="Q802" s="204"/>
      <c r="R802" s="204"/>
      <c r="S802" s="204"/>
      <c r="T802" s="205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00" t="s">
        <v>134</v>
      </c>
      <c r="AU802" s="200" t="s">
        <v>83</v>
      </c>
      <c r="AV802" s="13" t="s">
        <v>81</v>
      </c>
      <c r="AW802" s="13" t="s">
        <v>30</v>
      </c>
      <c r="AX802" s="13" t="s">
        <v>73</v>
      </c>
      <c r="AY802" s="200" t="s">
        <v>125</v>
      </c>
    </row>
    <row r="803" s="14" customFormat="1">
      <c r="A803" s="14"/>
      <c r="B803" s="206"/>
      <c r="C803" s="14"/>
      <c r="D803" s="199" t="s">
        <v>134</v>
      </c>
      <c r="E803" s="207" t="s">
        <v>1</v>
      </c>
      <c r="F803" s="208" t="s">
        <v>861</v>
      </c>
      <c r="G803" s="14"/>
      <c r="H803" s="209">
        <v>6.6710000000000003</v>
      </c>
      <c r="I803" s="210"/>
      <c r="J803" s="14"/>
      <c r="K803" s="14"/>
      <c r="L803" s="206"/>
      <c r="M803" s="211"/>
      <c r="N803" s="212"/>
      <c r="O803" s="212"/>
      <c r="P803" s="212"/>
      <c r="Q803" s="212"/>
      <c r="R803" s="212"/>
      <c r="S803" s="212"/>
      <c r="T803" s="213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07" t="s">
        <v>134</v>
      </c>
      <c r="AU803" s="207" t="s">
        <v>83</v>
      </c>
      <c r="AV803" s="14" t="s">
        <v>83</v>
      </c>
      <c r="AW803" s="14" t="s">
        <v>30</v>
      </c>
      <c r="AX803" s="14" t="s">
        <v>73</v>
      </c>
      <c r="AY803" s="207" t="s">
        <v>125</v>
      </c>
    </row>
    <row r="804" s="14" customFormat="1">
      <c r="A804" s="14"/>
      <c r="B804" s="206"/>
      <c r="C804" s="14"/>
      <c r="D804" s="199" t="s">
        <v>134</v>
      </c>
      <c r="E804" s="207" t="s">
        <v>1</v>
      </c>
      <c r="F804" s="208" t="s">
        <v>862</v>
      </c>
      <c r="G804" s="14"/>
      <c r="H804" s="209">
        <v>8.3780000000000001</v>
      </c>
      <c r="I804" s="210"/>
      <c r="J804" s="14"/>
      <c r="K804" s="14"/>
      <c r="L804" s="206"/>
      <c r="M804" s="211"/>
      <c r="N804" s="212"/>
      <c r="O804" s="212"/>
      <c r="P804" s="212"/>
      <c r="Q804" s="212"/>
      <c r="R804" s="212"/>
      <c r="S804" s="212"/>
      <c r="T804" s="213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07" t="s">
        <v>134</v>
      </c>
      <c r="AU804" s="207" t="s">
        <v>83</v>
      </c>
      <c r="AV804" s="14" t="s">
        <v>83</v>
      </c>
      <c r="AW804" s="14" t="s">
        <v>30</v>
      </c>
      <c r="AX804" s="14" t="s">
        <v>73</v>
      </c>
      <c r="AY804" s="207" t="s">
        <v>125</v>
      </c>
    </row>
    <row r="805" s="16" customFormat="1">
      <c r="A805" s="16"/>
      <c r="B805" s="232"/>
      <c r="C805" s="16"/>
      <c r="D805" s="199" t="s">
        <v>134</v>
      </c>
      <c r="E805" s="233" t="s">
        <v>1</v>
      </c>
      <c r="F805" s="234" t="s">
        <v>409</v>
      </c>
      <c r="G805" s="16"/>
      <c r="H805" s="235">
        <v>15.049</v>
      </c>
      <c r="I805" s="236"/>
      <c r="J805" s="16"/>
      <c r="K805" s="16"/>
      <c r="L805" s="232"/>
      <c r="M805" s="237"/>
      <c r="N805" s="238"/>
      <c r="O805" s="238"/>
      <c r="P805" s="238"/>
      <c r="Q805" s="238"/>
      <c r="R805" s="238"/>
      <c r="S805" s="238"/>
      <c r="T805" s="239"/>
      <c r="U805" s="16"/>
      <c r="V805" s="16"/>
      <c r="W805" s="16"/>
      <c r="X805" s="16"/>
      <c r="Y805" s="16"/>
      <c r="Z805" s="16"/>
      <c r="AA805" s="16"/>
      <c r="AB805" s="16"/>
      <c r="AC805" s="16"/>
      <c r="AD805" s="16"/>
      <c r="AE805" s="16"/>
      <c r="AT805" s="233" t="s">
        <v>134</v>
      </c>
      <c r="AU805" s="233" t="s">
        <v>83</v>
      </c>
      <c r="AV805" s="16" t="s">
        <v>144</v>
      </c>
      <c r="AW805" s="16" t="s">
        <v>30</v>
      </c>
      <c r="AX805" s="16" t="s">
        <v>73</v>
      </c>
      <c r="AY805" s="233" t="s">
        <v>125</v>
      </c>
    </row>
    <row r="806" s="13" customFormat="1">
      <c r="A806" s="13"/>
      <c r="B806" s="198"/>
      <c r="C806" s="13"/>
      <c r="D806" s="199" t="s">
        <v>134</v>
      </c>
      <c r="E806" s="200" t="s">
        <v>1</v>
      </c>
      <c r="F806" s="201" t="s">
        <v>863</v>
      </c>
      <c r="G806" s="13"/>
      <c r="H806" s="200" t="s">
        <v>1</v>
      </c>
      <c r="I806" s="202"/>
      <c r="J806" s="13"/>
      <c r="K806" s="13"/>
      <c r="L806" s="198"/>
      <c r="M806" s="203"/>
      <c r="N806" s="204"/>
      <c r="O806" s="204"/>
      <c r="P806" s="204"/>
      <c r="Q806" s="204"/>
      <c r="R806" s="204"/>
      <c r="S806" s="204"/>
      <c r="T806" s="205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00" t="s">
        <v>134</v>
      </c>
      <c r="AU806" s="200" t="s">
        <v>83</v>
      </c>
      <c r="AV806" s="13" t="s">
        <v>81</v>
      </c>
      <c r="AW806" s="13" t="s">
        <v>30</v>
      </c>
      <c r="AX806" s="13" t="s">
        <v>73</v>
      </c>
      <c r="AY806" s="200" t="s">
        <v>125</v>
      </c>
    </row>
    <row r="807" s="14" customFormat="1">
      <c r="A807" s="14"/>
      <c r="B807" s="206"/>
      <c r="C807" s="14"/>
      <c r="D807" s="199" t="s">
        <v>134</v>
      </c>
      <c r="E807" s="207" t="s">
        <v>1</v>
      </c>
      <c r="F807" s="208" t="s">
        <v>1022</v>
      </c>
      <c r="G807" s="14"/>
      <c r="H807" s="209">
        <v>282.54700000000003</v>
      </c>
      <c r="I807" s="210"/>
      <c r="J807" s="14"/>
      <c r="K807" s="14"/>
      <c r="L807" s="206"/>
      <c r="M807" s="211"/>
      <c r="N807" s="212"/>
      <c r="O807" s="212"/>
      <c r="P807" s="212"/>
      <c r="Q807" s="212"/>
      <c r="R807" s="212"/>
      <c r="S807" s="212"/>
      <c r="T807" s="213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07" t="s">
        <v>134</v>
      </c>
      <c r="AU807" s="207" t="s">
        <v>83</v>
      </c>
      <c r="AV807" s="14" t="s">
        <v>83</v>
      </c>
      <c r="AW807" s="14" t="s">
        <v>30</v>
      </c>
      <c r="AX807" s="14" t="s">
        <v>73</v>
      </c>
      <c r="AY807" s="207" t="s">
        <v>125</v>
      </c>
    </row>
    <row r="808" s="15" customFormat="1">
      <c r="A808" s="15"/>
      <c r="B808" s="214"/>
      <c r="C808" s="15"/>
      <c r="D808" s="199" t="s">
        <v>134</v>
      </c>
      <c r="E808" s="215" t="s">
        <v>1</v>
      </c>
      <c r="F808" s="216" t="s">
        <v>139</v>
      </c>
      <c r="G808" s="15"/>
      <c r="H808" s="217">
        <v>297.596</v>
      </c>
      <c r="I808" s="218"/>
      <c r="J808" s="15"/>
      <c r="K808" s="15"/>
      <c r="L808" s="214"/>
      <c r="M808" s="219"/>
      <c r="N808" s="220"/>
      <c r="O808" s="220"/>
      <c r="P808" s="220"/>
      <c r="Q808" s="220"/>
      <c r="R808" s="220"/>
      <c r="S808" s="220"/>
      <c r="T808" s="221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T808" s="215" t="s">
        <v>134</v>
      </c>
      <c r="AU808" s="215" t="s">
        <v>83</v>
      </c>
      <c r="AV808" s="15" t="s">
        <v>132</v>
      </c>
      <c r="AW808" s="15" t="s">
        <v>30</v>
      </c>
      <c r="AX808" s="15" t="s">
        <v>81</v>
      </c>
      <c r="AY808" s="215" t="s">
        <v>125</v>
      </c>
    </row>
    <row r="809" s="2" customFormat="1" ht="43.2" customHeight="1">
      <c r="A809" s="38"/>
      <c r="B809" s="184"/>
      <c r="C809" s="185" t="s">
        <v>1023</v>
      </c>
      <c r="D809" s="185" t="s">
        <v>127</v>
      </c>
      <c r="E809" s="186" t="s">
        <v>1024</v>
      </c>
      <c r="F809" s="187" t="s">
        <v>1025</v>
      </c>
      <c r="G809" s="188" t="s">
        <v>176</v>
      </c>
      <c r="H809" s="189">
        <v>1935.432</v>
      </c>
      <c r="I809" s="190"/>
      <c r="J809" s="191">
        <f>ROUND(I809*H809,2)</f>
        <v>0</v>
      </c>
      <c r="K809" s="187" t="s">
        <v>131</v>
      </c>
      <c r="L809" s="39"/>
      <c r="M809" s="192" t="s">
        <v>1</v>
      </c>
      <c r="N809" s="193" t="s">
        <v>38</v>
      </c>
      <c r="O809" s="77"/>
      <c r="P809" s="194">
        <f>O809*H809</f>
        <v>0</v>
      </c>
      <c r="Q809" s="194">
        <v>0.0020400000000000001</v>
      </c>
      <c r="R809" s="194">
        <f>Q809*H809</f>
        <v>3.9482812800000002</v>
      </c>
      <c r="S809" s="194">
        <v>0</v>
      </c>
      <c r="T809" s="195">
        <f>S809*H809</f>
        <v>0</v>
      </c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  <c r="AE809" s="38"/>
      <c r="AR809" s="196" t="s">
        <v>225</v>
      </c>
      <c r="AT809" s="196" t="s">
        <v>127</v>
      </c>
      <c r="AU809" s="196" t="s">
        <v>83</v>
      </c>
      <c r="AY809" s="19" t="s">
        <v>125</v>
      </c>
      <c r="BE809" s="197">
        <f>IF(N809="základní",J809,0)</f>
        <v>0</v>
      </c>
      <c r="BF809" s="197">
        <f>IF(N809="snížená",J809,0)</f>
        <v>0</v>
      </c>
      <c r="BG809" s="197">
        <f>IF(N809="zákl. přenesená",J809,0)</f>
        <v>0</v>
      </c>
      <c r="BH809" s="197">
        <f>IF(N809="sníž. přenesená",J809,0)</f>
        <v>0</v>
      </c>
      <c r="BI809" s="197">
        <f>IF(N809="nulová",J809,0)</f>
        <v>0</v>
      </c>
      <c r="BJ809" s="19" t="s">
        <v>81</v>
      </c>
      <c r="BK809" s="197">
        <f>ROUND(I809*H809,2)</f>
        <v>0</v>
      </c>
      <c r="BL809" s="19" t="s">
        <v>225</v>
      </c>
      <c r="BM809" s="196" t="s">
        <v>1026</v>
      </c>
    </row>
    <row r="810" s="13" customFormat="1">
      <c r="A810" s="13"/>
      <c r="B810" s="198"/>
      <c r="C810" s="13"/>
      <c r="D810" s="199" t="s">
        <v>134</v>
      </c>
      <c r="E810" s="200" t="s">
        <v>1</v>
      </c>
      <c r="F810" s="201" t="s">
        <v>860</v>
      </c>
      <c r="G810" s="13"/>
      <c r="H810" s="200" t="s">
        <v>1</v>
      </c>
      <c r="I810" s="202"/>
      <c r="J810" s="13"/>
      <c r="K810" s="13"/>
      <c r="L810" s="198"/>
      <c r="M810" s="203"/>
      <c r="N810" s="204"/>
      <c r="O810" s="204"/>
      <c r="P810" s="204"/>
      <c r="Q810" s="204"/>
      <c r="R810" s="204"/>
      <c r="S810" s="204"/>
      <c r="T810" s="205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00" t="s">
        <v>134</v>
      </c>
      <c r="AU810" s="200" t="s">
        <v>83</v>
      </c>
      <c r="AV810" s="13" t="s">
        <v>81</v>
      </c>
      <c r="AW810" s="13" t="s">
        <v>30</v>
      </c>
      <c r="AX810" s="13" t="s">
        <v>73</v>
      </c>
      <c r="AY810" s="200" t="s">
        <v>125</v>
      </c>
    </row>
    <row r="811" s="14" customFormat="1">
      <c r="A811" s="14"/>
      <c r="B811" s="206"/>
      <c r="C811" s="14"/>
      <c r="D811" s="199" t="s">
        <v>134</v>
      </c>
      <c r="E811" s="207" t="s">
        <v>1</v>
      </c>
      <c r="F811" s="208" t="s">
        <v>1027</v>
      </c>
      <c r="G811" s="14"/>
      <c r="H811" s="209">
        <v>13.342000000000001</v>
      </c>
      <c r="I811" s="210"/>
      <c r="J811" s="14"/>
      <c r="K811" s="14"/>
      <c r="L811" s="206"/>
      <c r="M811" s="211"/>
      <c r="N811" s="212"/>
      <c r="O811" s="212"/>
      <c r="P811" s="212"/>
      <c r="Q811" s="212"/>
      <c r="R811" s="212"/>
      <c r="S811" s="212"/>
      <c r="T811" s="213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07" t="s">
        <v>134</v>
      </c>
      <c r="AU811" s="207" t="s">
        <v>83</v>
      </c>
      <c r="AV811" s="14" t="s">
        <v>83</v>
      </c>
      <c r="AW811" s="14" t="s">
        <v>30</v>
      </c>
      <c r="AX811" s="14" t="s">
        <v>73</v>
      </c>
      <c r="AY811" s="207" t="s">
        <v>125</v>
      </c>
    </row>
    <row r="812" s="13" customFormat="1">
      <c r="A812" s="13"/>
      <c r="B812" s="198"/>
      <c r="C812" s="13"/>
      <c r="D812" s="199" t="s">
        <v>134</v>
      </c>
      <c r="E812" s="200" t="s">
        <v>1</v>
      </c>
      <c r="F812" s="201" t="s">
        <v>863</v>
      </c>
      <c r="G812" s="13"/>
      <c r="H812" s="200" t="s">
        <v>1</v>
      </c>
      <c r="I812" s="202"/>
      <c r="J812" s="13"/>
      <c r="K812" s="13"/>
      <c r="L812" s="198"/>
      <c r="M812" s="203"/>
      <c r="N812" s="204"/>
      <c r="O812" s="204"/>
      <c r="P812" s="204"/>
      <c r="Q812" s="204"/>
      <c r="R812" s="204"/>
      <c r="S812" s="204"/>
      <c r="T812" s="205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00" t="s">
        <v>134</v>
      </c>
      <c r="AU812" s="200" t="s">
        <v>83</v>
      </c>
      <c r="AV812" s="13" t="s">
        <v>81</v>
      </c>
      <c r="AW812" s="13" t="s">
        <v>30</v>
      </c>
      <c r="AX812" s="13" t="s">
        <v>73</v>
      </c>
      <c r="AY812" s="200" t="s">
        <v>125</v>
      </c>
    </row>
    <row r="813" s="14" customFormat="1">
      <c r="A813" s="14"/>
      <c r="B813" s="206"/>
      <c r="C813" s="14"/>
      <c r="D813" s="199" t="s">
        <v>134</v>
      </c>
      <c r="E813" s="207" t="s">
        <v>1</v>
      </c>
      <c r="F813" s="208" t="s">
        <v>864</v>
      </c>
      <c r="G813" s="14"/>
      <c r="H813" s="209">
        <v>1922.0899999999999</v>
      </c>
      <c r="I813" s="210"/>
      <c r="J813" s="14"/>
      <c r="K813" s="14"/>
      <c r="L813" s="206"/>
      <c r="M813" s="211"/>
      <c r="N813" s="212"/>
      <c r="O813" s="212"/>
      <c r="P813" s="212"/>
      <c r="Q813" s="212"/>
      <c r="R813" s="212"/>
      <c r="S813" s="212"/>
      <c r="T813" s="213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07" t="s">
        <v>134</v>
      </c>
      <c r="AU813" s="207" t="s">
        <v>83</v>
      </c>
      <c r="AV813" s="14" t="s">
        <v>83</v>
      </c>
      <c r="AW813" s="14" t="s">
        <v>30</v>
      </c>
      <c r="AX813" s="14" t="s">
        <v>73</v>
      </c>
      <c r="AY813" s="207" t="s">
        <v>125</v>
      </c>
    </row>
    <row r="814" s="15" customFormat="1">
      <c r="A814" s="15"/>
      <c r="B814" s="214"/>
      <c r="C814" s="15"/>
      <c r="D814" s="199" t="s">
        <v>134</v>
      </c>
      <c r="E814" s="215" t="s">
        <v>1</v>
      </c>
      <c r="F814" s="216" t="s">
        <v>139</v>
      </c>
      <c r="G814" s="15"/>
      <c r="H814" s="217">
        <v>1935.432</v>
      </c>
      <c r="I814" s="218"/>
      <c r="J814" s="15"/>
      <c r="K814" s="15"/>
      <c r="L814" s="214"/>
      <c r="M814" s="219"/>
      <c r="N814" s="220"/>
      <c r="O814" s="220"/>
      <c r="P814" s="220"/>
      <c r="Q814" s="220"/>
      <c r="R814" s="220"/>
      <c r="S814" s="220"/>
      <c r="T814" s="221"/>
      <c r="U814" s="15"/>
      <c r="V814" s="15"/>
      <c r="W814" s="15"/>
      <c r="X814" s="15"/>
      <c r="Y814" s="15"/>
      <c r="Z814" s="15"/>
      <c r="AA814" s="15"/>
      <c r="AB814" s="15"/>
      <c r="AC814" s="15"/>
      <c r="AD814" s="15"/>
      <c r="AE814" s="15"/>
      <c r="AT814" s="215" t="s">
        <v>134</v>
      </c>
      <c r="AU814" s="215" t="s">
        <v>83</v>
      </c>
      <c r="AV814" s="15" t="s">
        <v>132</v>
      </c>
      <c r="AW814" s="15" t="s">
        <v>30</v>
      </c>
      <c r="AX814" s="15" t="s">
        <v>81</v>
      </c>
      <c r="AY814" s="215" t="s">
        <v>125</v>
      </c>
    </row>
    <row r="815" s="2" customFormat="1" ht="43.2" customHeight="1">
      <c r="A815" s="38"/>
      <c r="B815" s="184"/>
      <c r="C815" s="185" t="s">
        <v>1028</v>
      </c>
      <c r="D815" s="185" t="s">
        <v>127</v>
      </c>
      <c r="E815" s="186" t="s">
        <v>1029</v>
      </c>
      <c r="F815" s="187" t="s">
        <v>1030</v>
      </c>
      <c r="G815" s="188" t="s">
        <v>152</v>
      </c>
      <c r="H815" s="189">
        <v>12.343</v>
      </c>
      <c r="I815" s="190"/>
      <c r="J815" s="191">
        <f>ROUND(I815*H815,2)</f>
        <v>0</v>
      </c>
      <c r="K815" s="187" t="s">
        <v>131</v>
      </c>
      <c r="L815" s="39"/>
      <c r="M815" s="192" t="s">
        <v>1</v>
      </c>
      <c r="N815" s="193" t="s">
        <v>38</v>
      </c>
      <c r="O815" s="77"/>
      <c r="P815" s="194">
        <f>O815*H815</f>
        <v>0</v>
      </c>
      <c r="Q815" s="194">
        <v>0</v>
      </c>
      <c r="R815" s="194">
        <f>Q815*H815</f>
        <v>0</v>
      </c>
      <c r="S815" s="194">
        <v>0</v>
      </c>
      <c r="T815" s="195">
        <f>S815*H815</f>
        <v>0</v>
      </c>
      <c r="U815" s="38"/>
      <c r="V815" s="38"/>
      <c r="W815" s="38"/>
      <c r="X815" s="38"/>
      <c r="Y815" s="38"/>
      <c r="Z815" s="38"/>
      <c r="AA815" s="38"/>
      <c r="AB815" s="38"/>
      <c r="AC815" s="38"/>
      <c r="AD815" s="38"/>
      <c r="AE815" s="38"/>
      <c r="AR815" s="196" t="s">
        <v>225</v>
      </c>
      <c r="AT815" s="196" t="s">
        <v>127</v>
      </c>
      <c r="AU815" s="196" t="s">
        <v>83</v>
      </c>
      <c r="AY815" s="19" t="s">
        <v>125</v>
      </c>
      <c r="BE815" s="197">
        <f>IF(N815="základní",J815,0)</f>
        <v>0</v>
      </c>
      <c r="BF815" s="197">
        <f>IF(N815="snížená",J815,0)</f>
        <v>0</v>
      </c>
      <c r="BG815" s="197">
        <f>IF(N815="zákl. přenesená",J815,0)</f>
        <v>0</v>
      </c>
      <c r="BH815" s="197">
        <f>IF(N815="sníž. přenesená",J815,0)</f>
        <v>0</v>
      </c>
      <c r="BI815" s="197">
        <f>IF(N815="nulová",J815,0)</f>
        <v>0</v>
      </c>
      <c r="BJ815" s="19" t="s">
        <v>81</v>
      </c>
      <c r="BK815" s="197">
        <f>ROUND(I815*H815,2)</f>
        <v>0</v>
      </c>
      <c r="BL815" s="19" t="s">
        <v>225</v>
      </c>
      <c r="BM815" s="196" t="s">
        <v>1031</v>
      </c>
    </row>
    <row r="816" s="12" customFormat="1" ht="22.8" customHeight="1">
      <c r="A816" s="12"/>
      <c r="B816" s="171"/>
      <c r="C816" s="12"/>
      <c r="D816" s="172" t="s">
        <v>72</v>
      </c>
      <c r="E816" s="182" t="s">
        <v>1032</v>
      </c>
      <c r="F816" s="182" t="s">
        <v>1033</v>
      </c>
      <c r="G816" s="12"/>
      <c r="H816" s="12"/>
      <c r="I816" s="174"/>
      <c r="J816" s="183">
        <f>BK816</f>
        <v>0</v>
      </c>
      <c r="K816" s="12"/>
      <c r="L816" s="171"/>
      <c r="M816" s="176"/>
      <c r="N816" s="177"/>
      <c r="O816" s="177"/>
      <c r="P816" s="178">
        <f>SUM(P817:P822)</f>
        <v>0</v>
      </c>
      <c r="Q816" s="177"/>
      <c r="R816" s="178">
        <f>SUM(R817:R822)</f>
        <v>1.027547</v>
      </c>
      <c r="S816" s="177"/>
      <c r="T816" s="179">
        <f>SUM(T817:T822)</f>
        <v>0</v>
      </c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R816" s="172" t="s">
        <v>83</v>
      </c>
      <c r="AT816" s="180" t="s">
        <v>72</v>
      </c>
      <c r="AU816" s="180" t="s">
        <v>81</v>
      </c>
      <c r="AY816" s="172" t="s">
        <v>125</v>
      </c>
      <c r="BK816" s="181">
        <f>SUM(BK817:BK822)</f>
        <v>0</v>
      </c>
    </row>
    <row r="817" s="2" customFormat="1" ht="32.4" customHeight="1">
      <c r="A817" s="38"/>
      <c r="B817" s="184"/>
      <c r="C817" s="185" t="s">
        <v>1034</v>
      </c>
      <c r="D817" s="185" t="s">
        <v>127</v>
      </c>
      <c r="E817" s="186" t="s">
        <v>1035</v>
      </c>
      <c r="F817" s="187" t="s">
        <v>1036</v>
      </c>
      <c r="G817" s="188" t="s">
        <v>222</v>
      </c>
      <c r="H817" s="189">
        <v>292.60000000000002</v>
      </c>
      <c r="I817" s="190"/>
      <c r="J817" s="191">
        <f>ROUND(I817*H817,2)</f>
        <v>0</v>
      </c>
      <c r="K817" s="187" t="s">
        <v>131</v>
      </c>
      <c r="L817" s="39"/>
      <c r="M817" s="192" t="s">
        <v>1</v>
      </c>
      <c r="N817" s="193" t="s">
        <v>38</v>
      </c>
      <c r="O817" s="77"/>
      <c r="P817" s="194">
        <f>O817*H817</f>
        <v>0</v>
      </c>
      <c r="Q817" s="194">
        <v>0.00347</v>
      </c>
      <c r="R817" s="194">
        <f>Q817*H817</f>
        <v>1.0153220000000001</v>
      </c>
      <c r="S817" s="194">
        <v>0</v>
      </c>
      <c r="T817" s="195">
        <f>S817*H817</f>
        <v>0</v>
      </c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  <c r="AE817" s="38"/>
      <c r="AR817" s="196" t="s">
        <v>225</v>
      </c>
      <c r="AT817" s="196" t="s">
        <v>127</v>
      </c>
      <c r="AU817" s="196" t="s">
        <v>83</v>
      </c>
      <c r="AY817" s="19" t="s">
        <v>125</v>
      </c>
      <c r="BE817" s="197">
        <f>IF(N817="základní",J817,0)</f>
        <v>0</v>
      </c>
      <c r="BF817" s="197">
        <f>IF(N817="snížená",J817,0)</f>
        <v>0</v>
      </c>
      <c r="BG817" s="197">
        <f>IF(N817="zákl. přenesená",J817,0)</f>
        <v>0</v>
      </c>
      <c r="BH817" s="197">
        <f>IF(N817="sníž. přenesená",J817,0)</f>
        <v>0</v>
      </c>
      <c r="BI817" s="197">
        <f>IF(N817="nulová",J817,0)</f>
        <v>0</v>
      </c>
      <c r="BJ817" s="19" t="s">
        <v>81</v>
      </c>
      <c r="BK817" s="197">
        <f>ROUND(I817*H817,2)</f>
        <v>0</v>
      </c>
      <c r="BL817" s="19" t="s">
        <v>225</v>
      </c>
      <c r="BM817" s="196" t="s">
        <v>1037</v>
      </c>
    </row>
    <row r="818" s="14" customFormat="1">
      <c r="A818" s="14"/>
      <c r="B818" s="206"/>
      <c r="C818" s="14"/>
      <c r="D818" s="199" t="s">
        <v>134</v>
      </c>
      <c r="E818" s="207" t="s">
        <v>1</v>
      </c>
      <c r="F818" s="208" t="s">
        <v>1038</v>
      </c>
      <c r="G818" s="14"/>
      <c r="H818" s="209">
        <v>292.60000000000002</v>
      </c>
      <c r="I818" s="210"/>
      <c r="J818" s="14"/>
      <c r="K818" s="14"/>
      <c r="L818" s="206"/>
      <c r="M818" s="211"/>
      <c r="N818" s="212"/>
      <c r="O818" s="212"/>
      <c r="P818" s="212"/>
      <c r="Q818" s="212"/>
      <c r="R818" s="212"/>
      <c r="S818" s="212"/>
      <c r="T818" s="213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07" t="s">
        <v>134</v>
      </c>
      <c r="AU818" s="207" t="s">
        <v>83</v>
      </c>
      <c r="AV818" s="14" t="s">
        <v>83</v>
      </c>
      <c r="AW818" s="14" t="s">
        <v>30</v>
      </c>
      <c r="AX818" s="14" t="s">
        <v>73</v>
      </c>
      <c r="AY818" s="207" t="s">
        <v>125</v>
      </c>
    </row>
    <row r="819" s="15" customFormat="1">
      <c r="A819" s="15"/>
      <c r="B819" s="214"/>
      <c r="C819" s="15"/>
      <c r="D819" s="199" t="s">
        <v>134</v>
      </c>
      <c r="E819" s="215" t="s">
        <v>1</v>
      </c>
      <c r="F819" s="216" t="s">
        <v>139</v>
      </c>
      <c r="G819" s="15"/>
      <c r="H819" s="217">
        <v>292.60000000000002</v>
      </c>
      <c r="I819" s="218"/>
      <c r="J819" s="15"/>
      <c r="K819" s="15"/>
      <c r="L819" s="214"/>
      <c r="M819" s="219"/>
      <c r="N819" s="220"/>
      <c r="O819" s="220"/>
      <c r="P819" s="220"/>
      <c r="Q819" s="220"/>
      <c r="R819" s="220"/>
      <c r="S819" s="220"/>
      <c r="T819" s="221"/>
      <c r="U819" s="15"/>
      <c r="V819" s="15"/>
      <c r="W819" s="15"/>
      <c r="X819" s="15"/>
      <c r="Y819" s="15"/>
      <c r="Z819" s="15"/>
      <c r="AA819" s="15"/>
      <c r="AB819" s="15"/>
      <c r="AC819" s="15"/>
      <c r="AD819" s="15"/>
      <c r="AE819" s="15"/>
      <c r="AT819" s="215" t="s">
        <v>134</v>
      </c>
      <c r="AU819" s="215" t="s">
        <v>83</v>
      </c>
      <c r="AV819" s="15" t="s">
        <v>132</v>
      </c>
      <c r="AW819" s="15" t="s">
        <v>30</v>
      </c>
      <c r="AX819" s="15" t="s">
        <v>81</v>
      </c>
      <c r="AY819" s="215" t="s">
        <v>125</v>
      </c>
    </row>
    <row r="820" s="2" customFormat="1" ht="32.4" customHeight="1">
      <c r="A820" s="38"/>
      <c r="B820" s="184"/>
      <c r="C820" s="185" t="s">
        <v>1039</v>
      </c>
      <c r="D820" s="185" t="s">
        <v>127</v>
      </c>
      <c r="E820" s="186" t="s">
        <v>1040</v>
      </c>
      <c r="F820" s="187" t="s">
        <v>1041</v>
      </c>
      <c r="G820" s="188" t="s">
        <v>222</v>
      </c>
      <c r="H820" s="189">
        <v>7.5</v>
      </c>
      <c r="I820" s="190"/>
      <c r="J820" s="191">
        <f>ROUND(I820*H820,2)</f>
        <v>0</v>
      </c>
      <c r="K820" s="187" t="s">
        <v>131</v>
      </c>
      <c r="L820" s="39"/>
      <c r="M820" s="192" t="s">
        <v>1</v>
      </c>
      <c r="N820" s="193" t="s">
        <v>38</v>
      </c>
      <c r="O820" s="77"/>
      <c r="P820" s="194">
        <f>O820*H820</f>
        <v>0</v>
      </c>
      <c r="Q820" s="194">
        <v>0.0016299999999999999</v>
      </c>
      <c r="R820" s="194">
        <f>Q820*H820</f>
        <v>0.012225</v>
      </c>
      <c r="S820" s="194">
        <v>0</v>
      </c>
      <c r="T820" s="195">
        <f>S820*H820</f>
        <v>0</v>
      </c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R820" s="196" t="s">
        <v>225</v>
      </c>
      <c r="AT820" s="196" t="s">
        <v>127</v>
      </c>
      <c r="AU820" s="196" t="s">
        <v>83</v>
      </c>
      <c r="AY820" s="19" t="s">
        <v>125</v>
      </c>
      <c r="BE820" s="197">
        <f>IF(N820="základní",J820,0)</f>
        <v>0</v>
      </c>
      <c r="BF820" s="197">
        <f>IF(N820="snížená",J820,0)</f>
        <v>0</v>
      </c>
      <c r="BG820" s="197">
        <f>IF(N820="zákl. přenesená",J820,0)</f>
        <v>0</v>
      </c>
      <c r="BH820" s="197">
        <f>IF(N820="sníž. přenesená",J820,0)</f>
        <v>0</v>
      </c>
      <c r="BI820" s="197">
        <f>IF(N820="nulová",J820,0)</f>
        <v>0</v>
      </c>
      <c r="BJ820" s="19" t="s">
        <v>81</v>
      </c>
      <c r="BK820" s="197">
        <f>ROUND(I820*H820,2)</f>
        <v>0</v>
      </c>
      <c r="BL820" s="19" t="s">
        <v>225</v>
      </c>
      <c r="BM820" s="196" t="s">
        <v>1042</v>
      </c>
    </row>
    <row r="821" s="14" customFormat="1">
      <c r="A821" s="14"/>
      <c r="B821" s="206"/>
      <c r="C821" s="14"/>
      <c r="D821" s="199" t="s">
        <v>134</v>
      </c>
      <c r="E821" s="207" t="s">
        <v>1</v>
      </c>
      <c r="F821" s="208" t="s">
        <v>1043</v>
      </c>
      <c r="G821" s="14"/>
      <c r="H821" s="209">
        <v>7.5</v>
      </c>
      <c r="I821" s="210"/>
      <c r="J821" s="14"/>
      <c r="K821" s="14"/>
      <c r="L821" s="206"/>
      <c r="M821" s="211"/>
      <c r="N821" s="212"/>
      <c r="O821" s="212"/>
      <c r="P821" s="212"/>
      <c r="Q821" s="212"/>
      <c r="R821" s="212"/>
      <c r="S821" s="212"/>
      <c r="T821" s="213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07" t="s">
        <v>134</v>
      </c>
      <c r="AU821" s="207" t="s">
        <v>83</v>
      </c>
      <c r="AV821" s="14" t="s">
        <v>83</v>
      </c>
      <c r="AW821" s="14" t="s">
        <v>30</v>
      </c>
      <c r="AX821" s="14" t="s">
        <v>81</v>
      </c>
      <c r="AY821" s="207" t="s">
        <v>125</v>
      </c>
    </row>
    <row r="822" s="2" customFormat="1" ht="43.2" customHeight="1">
      <c r="A822" s="38"/>
      <c r="B822" s="184"/>
      <c r="C822" s="185" t="s">
        <v>1044</v>
      </c>
      <c r="D822" s="185" t="s">
        <v>127</v>
      </c>
      <c r="E822" s="186" t="s">
        <v>1045</v>
      </c>
      <c r="F822" s="187" t="s">
        <v>1046</v>
      </c>
      <c r="G822" s="188" t="s">
        <v>152</v>
      </c>
      <c r="H822" s="189">
        <v>1.028</v>
      </c>
      <c r="I822" s="190"/>
      <c r="J822" s="191">
        <f>ROUND(I822*H822,2)</f>
        <v>0</v>
      </c>
      <c r="K822" s="187" t="s">
        <v>131</v>
      </c>
      <c r="L822" s="39"/>
      <c r="M822" s="192" t="s">
        <v>1</v>
      </c>
      <c r="N822" s="193" t="s">
        <v>38</v>
      </c>
      <c r="O822" s="77"/>
      <c r="P822" s="194">
        <f>O822*H822</f>
        <v>0</v>
      </c>
      <c r="Q822" s="194">
        <v>0</v>
      </c>
      <c r="R822" s="194">
        <f>Q822*H822</f>
        <v>0</v>
      </c>
      <c r="S822" s="194">
        <v>0</v>
      </c>
      <c r="T822" s="195">
        <f>S822*H822</f>
        <v>0</v>
      </c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  <c r="AE822" s="38"/>
      <c r="AR822" s="196" t="s">
        <v>225</v>
      </c>
      <c r="AT822" s="196" t="s">
        <v>127</v>
      </c>
      <c r="AU822" s="196" t="s">
        <v>83</v>
      </c>
      <c r="AY822" s="19" t="s">
        <v>125</v>
      </c>
      <c r="BE822" s="197">
        <f>IF(N822="základní",J822,0)</f>
        <v>0</v>
      </c>
      <c r="BF822" s="197">
        <f>IF(N822="snížená",J822,0)</f>
        <v>0</v>
      </c>
      <c r="BG822" s="197">
        <f>IF(N822="zákl. přenesená",J822,0)</f>
        <v>0</v>
      </c>
      <c r="BH822" s="197">
        <f>IF(N822="sníž. přenesená",J822,0)</f>
        <v>0</v>
      </c>
      <c r="BI822" s="197">
        <f>IF(N822="nulová",J822,0)</f>
        <v>0</v>
      </c>
      <c r="BJ822" s="19" t="s">
        <v>81</v>
      </c>
      <c r="BK822" s="197">
        <f>ROUND(I822*H822,2)</f>
        <v>0</v>
      </c>
      <c r="BL822" s="19" t="s">
        <v>225</v>
      </c>
      <c r="BM822" s="196" t="s">
        <v>1047</v>
      </c>
    </row>
    <row r="823" s="12" customFormat="1" ht="22.8" customHeight="1">
      <c r="A823" s="12"/>
      <c r="B823" s="171"/>
      <c r="C823" s="12"/>
      <c r="D823" s="172" t="s">
        <v>72</v>
      </c>
      <c r="E823" s="182" t="s">
        <v>1048</v>
      </c>
      <c r="F823" s="182" t="s">
        <v>1049</v>
      </c>
      <c r="G823" s="12"/>
      <c r="H823" s="12"/>
      <c r="I823" s="174"/>
      <c r="J823" s="183">
        <f>BK823</f>
        <v>0</v>
      </c>
      <c r="K823" s="12"/>
      <c r="L823" s="171"/>
      <c r="M823" s="176"/>
      <c r="N823" s="177"/>
      <c r="O823" s="177"/>
      <c r="P823" s="178">
        <f>SUM(P824:P853)</f>
        <v>0</v>
      </c>
      <c r="Q823" s="177"/>
      <c r="R823" s="178">
        <f>SUM(R824:R853)</f>
        <v>19.393200000000007</v>
      </c>
      <c r="S823" s="177"/>
      <c r="T823" s="179">
        <f>SUM(T824:T853)</f>
        <v>0</v>
      </c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R823" s="172" t="s">
        <v>83</v>
      </c>
      <c r="AT823" s="180" t="s">
        <v>72</v>
      </c>
      <c r="AU823" s="180" t="s">
        <v>81</v>
      </c>
      <c r="AY823" s="172" t="s">
        <v>125</v>
      </c>
      <c r="BK823" s="181">
        <f>SUM(BK824:BK853)</f>
        <v>0</v>
      </c>
    </row>
    <row r="824" s="2" customFormat="1" ht="32.4" customHeight="1">
      <c r="A824" s="38"/>
      <c r="B824" s="184"/>
      <c r="C824" s="185" t="s">
        <v>1050</v>
      </c>
      <c r="D824" s="185" t="s">
        <v>127</v>
      </c>
      <c r="E824" s="186" t="s">
        <v>1051</v>
      </c>
      <c r="F824" s="187" t="s">
        <v>1052</v>
      </c>
      <c r="G824" s="188" t="s">
        <v>176</v>
      </c>
      <c r="H824" s="189">
        <v>251.18000000000001</v>
      </c>
      <c r="I824" s="190"/>
      <c r="J824" s="191">
        <f>ROUND(I824*H824,2)</f>
        <v>0</v>
      </c>
      <c r="K824" s="187" t="s">
        <v>1</v>
      </c>
      <c r="L824" s="39"/>
      <c r="M824" s="192" t="s">
        <v>1</v>
      </c>
      <c r="N824" s="193" t="s">
        <v>38</v>
      </c>
      <c r="O824" s="77"/>
      <c r="P824" s="194">
        <f>O824*H824</f>
        <v>0</v>
      </c>
      <c r="Q824" s="194">
        <v>0.02</v>
      </c>
      <c r="R824" s="194">
        <f>Q824*H824</f>
        <v>5.0236000000000001</v>
      </c>
      <c r="S824" s="194">
        <v>0</v>
      </c>
      <c r="T824" s="195">
        <f>S824*H824</f>
        <v>0</v>
      </c>
      <c r="U824" s="38"/>
      <c r="V824" s="38"/>
      <c r="W824" s="38"/>
      <c r="X824" s="38"/>
      <c r="Y824" s="38"/>
      <c r="Z824" s="38"/>
      <c r="AA824" s="38"/>
      <c r="AB824" s="38"/>
      <c r="AC824" s="38"/>
      <c r="AD824" s="38"/>
      <c r="AE824" s="38"/>
      <c r="AR824" s="196" t="s">
        <v>225</v>
      </c>
      <c r="AT824" s="196" t="s">
        <v>127</v>
      </c>
      <c r="AU824" s="196" t="s">
        <v>83</v>
      </c>
      <c r="AY824" s="19" t="s">
        <v>125</v>
      </c>
      <c r="BE824" s="197">
        <f>IF(N824="základní",J824,0)</f>
        <v>0</v>
      </c>
      <c r="BF824" s="197">
        <f>IF(N824="snížená",J824,0)</f>
        <v>0</v>
      </c>
      <c r="BG824" s="197">
        <f>IF(N824="zákl. přenesená",J824,0)</f>
        <v>0</v>
      </c>
      <c r="BH824" s="197">
        <f>IF(N824="sníž. přenesená",J824,0)</f>
        <v>0</v>
      </c>
      <c r="BI824" s="197">
        <f>IF(N824="nulová",J824,0)</f>
        <v>0</v>
      </c>
      <c r="BJ824" s="19" t="s">
        <v>81</v>
      </c>
      <c r="BK824" s="197">
        <f>ROUND(I824*H824,2)</f>
        <v>0</v>
      </c>
      <c r="BL824" s="19" t="s">
        <v>225</v>
      </c>
      <c r="BM824" s="196" t="s">
        <v>1053</v>
      </c>
    </row>
    <row r="825" s="2" customFormat="1" ht="32.4" customHeight="1">
      <c r="A825" s="38"/>
      <c r="B825" s="184"/>
      <c r="C825" s="185" t="s">
        <v>1054</v>
      </c>
      <c r="D825" s="185" t="s">
        <v>127</v>
      </c>
      <c r="E825" s="186" t="s">
        <v>1055</v>
      </c>
      <c r="F825" s="187" t="s">
        <v>1056</v>
      </c>
      <c r="G825" s="188" t="s">
        <v>1057</v>
      </c>
      <c r="H825" s="189">
        <v>1999.4000000000001</v>
      </c>
      <c r="I825" s="190"/>
      <c r="J825" s="191">
        <f>ROUND(I825*H825,2)</f>
        <v>0</v>
      </c>
      <c r="K825" s="187" t="s">
        <v>1</v>
      </c>
      <c r="L825" s="39"/>
      <c r="M825" s="192" t="s">
        <v>1</v>
      </c>
      <c r="N825" s="193" t="s">
        <v>38</v>
      </c>
      <c r="O825" s="77"/>
      <c r="P825" s="194">
        <f>O825*H825</f>
        <v>0</v>
      </c>
      <c r="Q825" s="194">
        <v>0.001</v>
      </c>
      <c r="R825" s="194">
        <f>Q825*H825</f>
        <v>1.9994000000000001</v>
      </c>
      <c r="S825" s="194">
        <v>0</v>
      </c>
      <c r="T825" s="195">
        <f>S825*H825</f>
        <v>0</v>
      </c>
      <c r="U825" s="38"/>
      <c r="V825" s="38"/>
      <c r="W825" s="38"/>
      <c r="X825" s="38"/>
      <c r="Y825" s="38"/>
      <c r="Z825" s="38"/>
      <c r="AA825" s="38"/>
      <c r="AB825" s="38"/>
      <c r="AC825" s="38"/>
      <c r="AD825" s="38"/>
      <c r="AE825" s="38"/>
      <c r="AR825" s="196" t="s">
        <v>225</v>
      </c>
      <c r="AT825" s="196" t="s">
        <v>127</v>
      </c>
      <c r="AU825" s="196" t="s">
        <v>83</v>
      </c>
      <c r="AY825" s="19" t="s">
        <v>125</v>
      </c>
      <c r="BE825" s="197">
        <f>IF(N825="základní",J825,0)</f>
        <v>0</v>
      </c>
      <c r="BF825" s="197">
        <f>IF(N825="snížená",J825,0)</f>
        <v>0</v>
      </c>
      <c r="BG825" s="197">
        <f>IF(N825="zákl. přenesená",J825,0)</f>
        <v>0</v>
      </c>
      <c r="BH825" s="197">
        <f>IF(N825="sníž. přenesená",J825,0)</f>
        <v>0</v>
      </c>
      <c r="BI825" s="197">
        <f>IF(N825="nulová",J825,0)</f>
        <v>0</v>
      </c>
      <c r="BJ825" s="19" t="s">
        <v>81</v>
      </c>
      <c r="BK825" s="197">
        <f>ROUND(I825*H825,2)</f>
        <v>0</v>
      </c>
      <c r="BL825" s="19" t="s">
        <v>225</v>
      </c>
      <c r="BM825" s="196" t="s">
        <v>1058</v>
      </c>
    </row>
    <row r="826" s="2" customFormat="1" ht="32.4" customHeight="1">
      <c r="A826" s="38"/>
      <c r="B826" s="184"/>
      <c r="C826" s="185" t="s">
        <v>1059</v>
      </c>
      <c r="D826" s="185" t="s">
        <v>127</v>
      </c>
      <c r="E826" s="186" t="s">
        <v>1060</v>
      </c>
      <c r="F826" s="187" t="s">
        <v>1061</v>
      </c>
      <c r="G826" s="188" t="s">
        <v>176</v>
      </c>
      <c r="H826" s="189">
        <v>278.51999999999998</v>
      </c>
      <c r="I826" s="190"/>
      <c r="J826" s="191">
        <f>ROUND(I826*H826,2)</f>
        <v>0</v>
      </c>
      <c r="K826" s="187" t="s">
        <v>1</v>
      </c>
      <c r="L826" s="39"/>
      <c r="M826" s="192" t="s">
        <v>1</v>
      </c>
      <c r="N826" s="193" t="s">
        <v>38</v>
      </c>
      <c r="O826" s="77"/>
      <c r="P826" s="194">
        <f>O826*H826</f>
        <v>0</v>
      </c>
      <c r="Q826" s="194">
        <v>0.02</v>
      </c>
      <c r="R826" s="194">
        <f>Q826*H826</f>
        <v>5.5703999999999994</v>
      </c>
      <c r="S826" s="194">
        <v>0</v>
      </c>
      <c r="T826" s="195">
        <f>S826*H826</f>
        <v>0</v>
      </c>
      <c r="U826" s="38"/>
      <c r="V826" s="38"/>
      <c r="W826" s="38"/>
      <c r="X826" s="38"/>
      <c r="Y826" s="38"/>
      <c r="Z826" s="38"/>
      <c r="AA826" s="38"/>
      <c r="AB826" s="38"/>
      <c r="AC826" s="38"/>
      <c r="AD826" s="38"/>
      <c r="AE826" s="38"/>
      <c r="AR826" s="196" t="s">
        <v>225</v>
      </c>
      <c r="AT826" s="196" t="s">
        <v>127</v>
      </c>
      <c r="AU826" s="196" t="s">
        <v>83</v>
      </c>
      <c r="AY826" s="19" t="s">
        <v>125</v>
      </c>
      <c r="BE826" s="197">
        <f>IF(N826="základní",J826,0)</f>
        <v>0</v>
      </c>
      <c r="BF826" s="197">
        <f>IF(N826="snížená",J826,0)</f>
        <v>0</v>
      </c>
      <c r="BG826" s="197">
        <f>IF(N826="zákl. přenesená",J826,0)</f>
        <v>0</v>
      </c>
      <c r="BH826" s="197">
        <f>IF(N826="sníž. přenesená",J826,0)</f>
        <v>0</v>
      </c>
      <c r="BI826" s="197">
        <f>IF(N826="nulová",J826,0)</f>
        <v>0</v>
      </c>
      <c r="BJ826" s="19" t="s">
        <v>81</v>
      </c>
      <c r="BK826" s="197">
        <f>ROUND(I826*H826,2)</f>
        <v>0</v>
      </c>
      <c r="BL826" s="19" t="s">
        <v>225</v>
      </c>
      <c r="BM826" s="196" t="s">
        <v>1062</v>
      </c>
    </row>
    <row r="827" s="2" customFormat="1" ht="32.4" customHeight="1">
      <c r="A827" s="38"/>
      <c r="B827" s="184"/>
      <c r="C827" s="185" t="s">
        <v>1063</v>
      </c>
      <c r="D827" s="185" t="s">
        <v>127</v>
      </c>
      <c r="E827" s="186" t="s">
        <v>1064</v>
      </c>
      <c r="F827" s="187" t="s">
        <v>1065</v>
      </c>
      <c r="G827" s="188" t="s">
        <v>1057</v>
      </c>
      <c r="H827" s="189">
        <v>2216.3000000000002</v>
      </c>
      <c r="I827" s="190"/>
      <c r="J827" s="191">
        <f>ROUND(I827*H827,2)</f>
        <v>0</v>
      </c>
      <c r="K827" s="187" t="s">
        <v>1</v>
      </c>
      <c r="L827" s="39"/>
      <c r="M827" s="192" t="s">
        <v>1</v>
      </c>
      <c r="N827" s="193" t="s">
        <v>38</v>
      </c>
      <c r="O827" s="77"/>
      <c r="P827" s="194">
        <f>O827*H827</f>
        <v>0</v>
      </c>
      <c r="Q827" s="194">
        <v>0.001</v>
      </c>
      <c r="R827" s="194">
        <f>Q827*H827</f>
        <v>2.2163000000000004</v>
      </c>
      <c r="S827" s="194">
        <v>0</v>
      </c>
      <c r="T827" s="195">
        <f>S827*H827</f>
        <v>0</v>
      </c>
      <c r="U827" s="38"/>
      <c r="V827" s="38"/>
      <c r="W827" s="38"/>
      <c r="X827" s="38"/>
      <c r="Y827" s="38"/>
      <c r="Z827" s="38"/>
      <c r="AA827" s="38"/>
      <c r="AB827" s="38"/>
      <c r="AC827" s="38"/>
      <c r="AD827" s="38"/>
      <c r="AE827" s="38"/>
      <c r="AR827" s="196" t="s">
        <v>225</v>
      </c>
      <c r="AT827" s="196" t="s">
        <v>127</v>
      </c>
      <c r="AU827" s="196" t="s">
        <v>83</v>
      </c>
      <c r="AY827" s="19" t="s">
        <v>125</v>
      </c>
      <c r="BE827" s="197">
        <f>IF(N827="základní",J827,0)</f>
        <v>0</v>
      </c>
      <c r="BF827" s="197">
        <f>IF(N827="snížená",J827,0)</f>
        <v>0</v>
      </c>
      <c r="BG827" s="197">
        <f>IF(N827="zákl. přenesená",J827,0)</f>
        <v>0</v>
      </c>
      <c r="BH827" s="197">
        <f>IF(N827="sníž. přenesená",J827,0)</f>
        <v>0</v>
      </c>
      <c r="BI827" s="197">
        <f>IF(N827="nulová",J827,0)</f>
        <v>0</v>
      </c>
      <c r="BJ827" s="19" t="s">
        <v>81</v>
      </c>
      <c r="BK827" s="197">
        <f>ROUND(I827*H827,2)</f>
        <v>0</v>
      </c>
      <c r="BL827" s="19" t="s">
        <v>225</v>
      </c>
      <c r="BM827" s="196" t="s">
        <v>1066</v>
      </c>
    </row>
    <row r="828" s="2" customFormat="1" ht="32.4" customHeight="1">
      <c r="A828" s="38"/>
      <c r="B828" s="184"/>
      <c r="C828" s="185" t="s">
        <v>1067</v>
      </c>
      <c r="D828" s="185" t="s">
        <v>127</v>
      </c>
      <c r="E828" s="186" t="s">
        <v>1068</v>
      </c>
      <c r="F828" s="187" t="s">
        <v>1069</v>
      </c>
      <c r="G828" s="188" t="s">
        <v>183</v>
      </c>
      <c r="H828" s="189">
        <v>1</v>
      </c>
      <c r="I828" s="190"/>
      <c r="J828" s="191">
        <f>ROUND(I828*H828,2)</f>
        <v>0</v>
      </c>
      <c r="K828" s="187" t="s">
        <v>1</v>
      </c>
      <c r="L828" s="39"/>
      <c r="M828" s="192" t="s">
        <v>1</v>
      </c>
      <c r="N828" s="193" t="s">
        <v>38</v>
      </c>
      <c r="O828" s="77"/>
      <c r="P828" s="194">
        <f>O828*H828</f>
        <v>0</v>
      </c>
      <c r="Q828" s="194">
        <v>0.014999999999999999</v>
      </c>
      <c r="R828" s="194">
        <f>Q828*H828</f>
        <v>0.014999999999999999</v>
      </c>
      <c r="S828" s="194">
        <v>0</v>
      </c>
      <c r="T828" s="195">
        <f>S828*H828</f>
        <v>0</v>
      </c>
      <c r="U828" s="38"/>
      <c r="V828" s="38"/>
      <c r="W828" s="38"/>
      <c r="X828" s="38"/>
      <c r="Y828" s="38"/>
      <c r="Z828" s="38"/>
      <c r="AA828" s="38"/>
      <c r="AB828" s="38"/>
      <c r="AC828" s="38"/>
      <c r="AD828" s="38"/>
      <c r="AE828" s="38"/>
      <c r="AR828" s="196" t="s">
        <v>225</v>
      </c>
      <c r="AT828" s="196" t="s">
        <v>127</v>
      </c>
      <c r="AU828" s="196" t="s">
        <v>83</v>
      </c>
      <c r="AY828" s="19" t="s">
        <v>125</v>
      </c>
      <c r="BE828" s="197">
        <f>IF(N828="základní",J828,0)</f>
        <v>0</v>
      </c>
      <c r="BF828" s="197">
        <f>IF(N828="snížená",J828,0)</f>
        <v>0</v>
      </c>
      <c r="BG828" s="197">
        <f>IF(N828="zákl. přenesená",J828,0)</f>
        <v>0</v>
      </c>
      <c r="BH828" s="197">
        <f>IF(N828="sníž. přenesená",J828,0)</f>
        <v>0</v>
      </c>
      <c r="BI828" s="197">
        <f>IF(N828="nulová",J828,0)</f>
        <v>0</v>
      </c>
      <c r="BJ828" s="19" t="s">
        <v>81</v>
      </c>
      <c r="BK828" s="197">
        <f>ROUND(I828*H828,2)</f>
        <v>0</v>
      </c>
      <c r="BL828" s="19" t="s">
        <v>225</v>
      </c>
      <c r="BM828" s="196" t="s">
        <v>1070</v>
      </c>
    </row>
    <row r="829" s="2" customFormat="1" ht="32.4" customHeight="1">
      <c r="A829" s="38"/>
      <c r="B829" s="184"/>
      <c r="C829" s="185" t="s">
        <v>1071</v>
      </c>
      <c r="D829" s="185" t="s">
        <v>127</v>
      </c>
      <c r="E829" s="186" t="s">
        <v>1072</v>
      </c>
      <c r="F829" s="187" t="s">
        <v>1073</v>
      </c>
      <c r="G829" s="188" t="s">
        <v>183</v>
      </c>
      <c r="H829" s="189">
        <v>1</v>
      </c>
      <c r="I829" s="190"/>
      <c r="J829" s="191">
        <f>ROUND(I829*H829,2)</f>
        <v>0</v>
      </c>
      <c r="K829" s="187" t="s">
        <v>1</v>
      </c>
      <c r="L829" s="39"/>
      <c r="M829" s="192" t="s">
        <v>1</v>
      </c>
      <c r="N829" s="193" t="s">
        <v>38</v>
      </c>
      <c r="O829" s="77"/>
      <c r="P829" s="194">
        <f>O829*H829</f>
        <v>0</v>
      </c>
      <c r="Q829" s="194">
        <v>0.059999999999999998</v>
      </c>
      <c r="R829" s="194">
        <f>Q829*H829</f>
        <v>0.059999999999999998</v>
      </c>
      <c r="S829" s="194">
        <v>0</v>
      </c>
      <c r="T829" s="195">
        <f>S829*H829</f>
        <v>0</v>
      </c>
      <c r="U829" s="38"/>
      <c r="V829" s="38"/>
      <c r="W829" s="38"/>
      <c r="X829" s="38"/>
      <c r="Y829" s="38"/>
      <c r="Z829" s="38"/>
      <c r="AA829" s="38"/>
      <c r="AB829" s="38"/>
      <c r="AC829" s="38"/>
      <c r="AD829" s="38"/>
      <c r="AE829" s="38"/>
      <c r="AR829" s="196" t="s">
        <v>225</v>
      </c>
      <c r="AT829" s="196" t="s">
        <v>127</v>
      </c>
      <c r="AU829" s="196" t="s">
        <v>83</v>
      </c>
      <c r="AY829" s="19" t="s">
        <v>125</v>
      </c>
      <c r="BE829" s="197">
        <f>IF(N829="základní",J829,0)</f>
        <v>0</v>
      </c>
      <c r="BF829" s="197">
        <f>IF(N829="snížená",J829,0)</f>
        <v>0</v>
      </c>
      <c r="BG829" s="197">
        <f>IF(N829="zákl. přenesená",J829,0)</f>
        <v>0</v>
      </c>
      <c r="BH829" s="197">
        <f>IF(N829="sníž. přenesená",J829,0)</f>
        <v>0</v>
      </c>
      <c r="BI829" s="197">
        <f>IF(N829="nulová",J829,0)</f>
        <v>0</v>
      </c>
      <c r="BJ829" s="19" t="s">
        <v>81</v>
      </c>
      <c r="BK829" s="197">
        <f>ROUND(I829*H829,2)</f>
        <v>0</v>
      </c>
      <c r="BL829" s="19" t="s">
        <v>225</v>
      </c>
      <c r="BM829" s="196" t="s">
        <v>1074</v>
      </c>
    </row>
    <row r="830" s="2" customFormat="1" ht="32.4" customHeight="1">
      <c r="A830" s="38"/>
      <c r="B830" s="184"/>
      <c r="C830" s="185" t="s">
        <v>1075</v>
      </c>
      <c r="D830" s="185" t="s">
        <v>127</v>
      </c>
      <c r="E830" s="186" t="s">
        <v>1076</v>
      </c>
      <c r="F830" s="187" t="s">
        <v>1077</v>
      </c>
      <c r="G830" s="188" t="s">
        <v>183</v>
      </c>
      <c r="H830" s="189">
        <v>1</v>
      </c>
      <c r="I830" s="190"/>
      <c r="J830" s="191">
        <f>ROUND(I830*H830,2)</f>
        <v>0</v>
      </c>
      <c r="K830" s="187" t="s">
        <v>1</v>
      </c>
      <c r="L830" s="39"/>
      <c r="M830" s="192" t="s">
        <v>1</v>
      </c>
      <c r="N830" s="193" t="s">
        <v>38</v>
      </c>
      <c r="O830" s="77"/>
      <c r="P830" s="194">
        <f>O830*H830</f>
        <v>0</v>
      </c>
      <c r="Q830" s="194">
        <v>0.089999999999999997</v>
      </c>
      <c r="R830" s="194">
        <f>Q830*H830</f>
        <v>0.089999999999999997</v>
      </c>
      <c r="S830" s="194">
        <v>0</v>
      </c>
      <c r="T830" s="195">
        <f>S830*H830</f>
        <v>0</v>
      </c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  <c r="AE830" s="38"/>
      <c r="AR830" s="196" t="s">
        <v>225</v>
      </c>
      <c r="AT830" s="196" t="s">
        <v>127</v>
      </c>
      <c r="AU830" s="196" t="s">
        <v>83</v>
      </c>
      <c r="AY830" s="19" t="s">
        <v>125</v>
      </c>
      <c r="BE830" s="197">
        <f>IF(N830="základní",J830,0)</f>
        <v>0</v>
      </c>
      <c r="BF830" s="197">
        <f>IF(N830="snížená",J830,0)</f>
        <v>0</v>
      </c>
      <c r="BG830" s="197">
        <f>IF(N830="zákl. přenesená",J830,0)</f>
        <v>0</v>
      </c>
      <c r="BH830" s="197">
        <f>IF(N830="sníž. přenesená",J830,0)</f>
        <v>0</v>
      </c>
      <c r="BI830" s="197">
        <f>IF(N830="nulová",J830,0)</f>
        <v>0</v>
      </c>
      <c r="BJ830" s="19" t="s">
        <v>81</v>
      </c>
      <c r="BK830" s="197">
        <f>ROUND(I830*H830,2)</f>
        <v>0</v>
      </c>
      <c r="BL830" s="19" t="s">
        <v>225</v>
      </c>
      <c r="BM830" s="196" t="s">
        <v>1078</v>
      </c>
    </row>
    <row r="831" s="2" customFormat="1" ht="43.2" customHeight="1">
      <c r="A831" s="38"/>
      <c r="B831" s="184"/>
      <c r="C831" s="185" t="s">
        <v>1079</v>
      </c>
      <c r="D831" s="185" t="s">
        <v>127</v>
      </c>
      <c r="E831" s="186" t="s">
        <v>1080</v>
      </c>
      <c r="F831" s="187" t="s">
        <v>1081</v>
      </c>
      <c r="G831" s="188" t="s">
        <v>183</v>
      </c>
      <c r="H831" s="189">
        <v>1</v>
      </c>
      <c r="I831" s="190"/>
      <c r="J831" s="191">
        <f>ROUND(I831*H831,2)</f>
        <v>0</v>
      </c>
      <c r="K831" s="187" t="s">
        <v>1</v>
      </c>
      <c r="L831" s="39"/>
      <c r="M831" s="192" t="s">
        <v>1</v>
      </c>
      <c r="N831" s="193" t="s">
        <v>38</v>
      </c>
      <c r="O831" s="77"/>
      <c r="P831" s="194">
        <f>O831*H831</f>
        <v>0</v>
      </c>
      <c r="Q831" s="194">
        <v>0.14999999999999999</v>
      </c>
      <c r="R831" s="194">
        <f>Q831*H831</f>
        <v>0.14999999999999999</v>
      </c>
      <c r="S831" s="194">
        <v>0</v>
      </c>
      <c r="T831" s="195">
        <f>S831*H831</f>
        <v>0</v>
      </c>
      <c r="U831" s="38"/>
      <c r="V831" s="38"/>
      <c r="W831" s="38"/>
      <c r="X831" s="38"/>
      <c r="Y831" s="38"/>
      <c r="Z831" s="38"/>
      <c r="AA831" s="38"/>
      <c r="AB831" s="38"/>
      <c r="AC831" s="38"/>
      <c r="AD831" s="38"/>
      <c r="AE831" s="38"/>
      <c r="AR831" s="196" t="s">
        <v>225</v>
      </c>
      <c r="AT831" s="196" t="s">
        <v>127</v>
      </c>
      <c r="AU831" s="196" t="s">
        <v>83</v>
      </c>
      <c r="AY831" s="19" t="s">
        <v>125</v>
      </c>
      <c r="BE831" s="197">
        <f>IF(N831="základní",J831,0)</f>
        <v>0</v>
      </c>
      <c r="BF831" s="197">
        <f>IF(N831="snížená",J831,0)</f>
        <v>0</v>
      </c>
      <c r="BG831" s="197">
        <f>IF(N831="zákl. přenesená",J831,0)</f>
        <v>0</v>
      </c>
      <c r="BH831" s="197">
        <f>IF(N831="sníž. přenesená",J831,0)</f>
        <v>0</v>
      </c>
      <c r="BI831" s="197">
        <f>IF(N831="nulová",J831,0)</f>
        <v>0</v>
      </c>
      <c r="BJ831" s="19" t="s">
        <v>81</v>
      </c>
      <c r="BK831" s="197">
        <f>ROUND(I831*H831,2)</f>
        <v>0</v>
      </c>
      <c r="BL831" s="19" t="s">
        <v>225</v>
      </c>
      <c r="BM831" s="196" t="s">
        <v>1082</v>
      </c>
    </row>
    <row r="832" s="2" customFormat="1" ht="43.2" customHeight="1">
      <c r="A832" s="38"/>
      <c r="B832" s="184"/>
      <c r="C832" s="185" t="s">
        <v>1083</v>
      </c>
      <c r="D832" s="185" t="s">
        <v>127</v>
      </c>
      <c r="E832" s="186" t="s">
        <v>1084</v>
      </c>
      <c r="F832" s="187" t="s">
        <v>1085</v>
      </c>
      <c r="G832" s="188" t="s">
        <v>183</v>
      </c>
      <c r="H832" s="189">
        <v>8</v>
      </c>
      <c r="I832" s="190"/>
      <c r="J832" s="191">
        <f>ROUND(I832*H832,2)</f>
        <v>0</v>
      </c>
      <c r="K832" s="187" t="s">
        <v>1</v>
      </c>
      <c r="L832" s="39"/>
      <c r="M832" s="192" t="s">
        <v>1</v>
      </c>
      <c r="N832" s="193" t="s">
        <v>38</v>
      </c>
      <c r="O832" s="77"/>
      <c r="P832" s="194">
        <f>O832*H832</f>
        <v>0</v>
      </c>
      <c r="Q832" s="194">
        <v>0.089999999999999997</v>
      </c>
      <c r="R832" s="194">
        <f>Q832*H832</f>
        <v>0.71999999999999997</v>
      </c>
      <c r="S832" s="194">
        <v>0</v>
      </c>
      <c r="T832" s="195">
        <f>S832*H832</f>
        <v>0</v>
      </c>
      <c r="U832" s="38"/>
      <c r="V832" s="38"/>
      <c r="W832" s="38"/>
      <c r="X832" s="38"/>
      <c r="Y832" s="38"/>
      <c r="Z832" s="38"/>
      <c r="AA832" s="38"/>
      <c r="AB832" s="38"/>
      <c r="AC832" s="38"/>
      <c r="AD832" s="38"/>
      <c r="AE832" s="38"/>
      <c r="AR832" s="196" t="s">
        <v>225</v>
      </c>
      <c r="AT832" s="196" t="s">
        <v>127</v>
      </c>
      <c r="AU832" s="196" t="s">
        <v>83</v>
      </c>
      <c r="AY832" s="19" t="s">
        <v>125</v>
      </c>
      <c r="BE832" s="197">
        <f>IF(N832="základní",J832,0)</f>
        <v>0</v>
      </c>
      <c r="BF832" s="197">
        <f>IF(N832="snížená",J832,0)</f>
        <v>0</v>
      </c>
      <c r="BG832" s="197">
        <f>IF(N832="zákl. přenesená",J832,0)</f>
        <v>0</v>
      </c>
      <c r="BH832" s="197">
        <f>IF(N832="sníž. přenesená",J832,0)</f>
        <v>0</v>
      </c>
      <c r="BI832" s="197">
        <f>IF(N832="nulová",J832,0)</f>
        <v>0</v>
      </c>
      <c r="BJ832" s="19" t="s">
        <v>81</v>
      </c>
      <c r="BK832" s="197">
        <f>ROUND(I832*H832,2)</f>
        <v>0</v>
      </c>
      <c r="BL832" s="19" t="s">
        <v>225</v>
      </c>
      <c r="BM832" s="196" t="s">
        <v>1086</v>
      </c>
    </row>
    <row r="833" s="2" customFormat="1" ht="32.4" customHeight="1">
      <c r="A833" s="38"/>
      <c r="B833" s="184"/>
      <c r="C833" s="185" t="s">
        <v>1087</v>
      </c>
      <c r="D833" s="185" t="s">
        <v>127</v>
      </c>
      <c r="E833" s="186" t="s">
        <v>1088</v>
      </c>
      <c r="F833" s="187" t="s">
        <v>1089</v>
      </c>
      <c r="G833" s="188" t="s">
        <v>183</v>
      </c>
      <c r="H833" s="189">
        <v>1</v>
      </c>
      <c r="I833" s="190"/>
      <c r="J833" s="191">
        <f>ROUND(I833*H833,2)</f>
        <v>0</v>
      </c>
      <c r="K833" s="187" t="s">
        <v>1</v>
      </c>
      <c r="L833" s="39"/>
      <c r="M833" s="192" t="s">
        <v>1</v>
      </c>
      <c r="N833" s="193" t="s">
        <v>38</v>
      </c>
      <c r="O833" s="77"/>
      <c r="P833" s="194">
        <f>O833*H833</f>
        <v>0</v>
      </c>
      <c r="Q833" s="194">
        <v>0.029999999999999999</v>
      </c>
      <c r="R833" s="194">
        <f>Q833*H833</f>
        <v>0.029999999999999999</v>
      </c>
      <c r="S833" s="194">
        <v>0</v>
      </c>
      <c r="T833" s="195">
        <f>S833*H833</f>
        <v>0</v>
      </c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R833" s="196" t="s">
        <v>225</v>
      </c>
      <c r="AT833" s="196" t="s">
        <v>127</v>
      </c>
      <c r="AU833" s="196" t="s">
        <v>83</v>
      </c>
      <c r="AY833" s="19" t="s">
        <v>125</v>
      </c>
      <c r="BE833" s="197">
        <f>IF(N833="základní",J833,0)</f>
        <v>0</v>
      </c>
      <c r="BF833" s="197">
        <f>IF(N833="snížená",J833,0)</f>
        <v>0</v>
      </c>
      <c r="BG833" s="197">
        <f>IF(N833="zákl. přenesená",J833,0)</f>
        <v>0</v>
      </c>
      <c r="BH833" s="197">
        <f>IF(N833="sníž. přenesená",J833,0)</f>
        <v>0</v>
      </c>
      <c r="BI833" s="197">
        <f>IF(N833="nulová",J833,0)</f>
        <v>0</v>
      </c>
      <c r="BJ833" s="19" t="s">
        <v>81</v>
      </c>
      <c r="BK833" s="197">
        <f>ROUND(I833*H833,2)</f>
        <v>0</v>
      </c>
      <c r="BL833" s="19" t="s">
        <v>225</v>
      </c>
      <c r="BM833" s="196" t="s">
        <v>1090</v>
      </c>
    </row>
    <row r="834" s="2" customFormat="1" ht="32.4" customHeight="1">
      <c r="A834" s="38"/>
      <c r="B834" s="184"/>
      <c r="C834" s="185" t="s">
        <v>1091</v>
      </c>
      <c r="D834" s="185" t="s">
        <v>127</v>
      </c>
      <c r="E834" s="186" t="s">
        <v>1092</v>
      </c>
      <c r="F834" s="187" t="s">
        <v>1093</v>
      </c>
      <c r="G834" s="188" t="s">
        <v>183</v>
      </c>
      <c r="H834" s="189">
        <v>1</v>
      </c>
      <c r="I834" s="190"/>
      <c r="J834" s="191">
        <f>ROUND(I834*H834,2)</f>
        <v>0</v>
      </c>
      <c r="K834" s="187" t="s">
        <v>1</v>
      </c>
      <c r="L834" s="39"/>
      <c r="M834" s="192" t="s">
        <v>1</v>
      </c>
      <c r="N834" s="193" t="s">
        <v>38</v>
      </c>
      <c r="O834" s="77"/>
      <c r="P834" s="194">
        <f>O834*H834</f>
        <v>0</v>
      </c>
      <c r="Q834" s="194">
        <v>0.059999999999999998</v>
      </c>
      <c r="R834" s="194">
        <f>Q834*H834</f>
        <v>0.059999999999999998</v>
      </c>
      <c r="S834" s="194">
        <v>0</v>
      </c>
      <c r="T834" s="195">
        <f>S834*H834</f>
        <v>0</v>
      </c>
      <c r="U834" s="38"/>
      <c r="V834" s="38"/>
      <c r="W834" s="38"/>
      <c r="X834" s="38"/>
      <c r="Y834" s="38"/>
      <c r="Z834" s="38"/>
      <c r="AA834" s="38"/>
      <c r="AB834" s="38"/>
      <c r="AC834" s="38"/>
      <c r="AD834" s="38"/>
      <c r="AE834" s="38"/>
      <c r="AR834" s="196" t="s">
        <v>225</v>
      </c>
      <c r="AT834" s="196" t="s">
        <v>127</v>
      </c>
      <c r="AU834" s="196" t="s">
        <v>83</v>
      </c>
      <c r="AY834" s="19" t="s">
        <v>125</v>
      </c>
      <c r="BE834" s="197">
        <f>IF(N834="základní",J834,0)</f>
        <v>0</v>
      </c>
      <c r="BF834" s="197">
        <f>IF(N834="snížená",J834,0)</f>
        <v>0</v>
      </c>
      <c r="BG834" s="197">
        <f>IF(N834="zákl. přenesená",J834,0)</f>
        <v>0</v>
      </c>
      <c r="BH834" s="197">
        <f>IF(N834="sníž. přenesená",J834,0)</f>
        <v>0</v>
      </c>
      <c r="BI834" s="197">
        <f>IF(N834="nulová",J834,0)</f>
        <v>0</v>
      </c>
      <c r="BJ834" s="19" t="s">
        <v>81</v>
      </c>
      <c r="BK834" s="197">
        <f>ROUND(I834*H834,2)</f>
        <v>0</v>
      </c>
      <c r="BL834" s="19" t="s">
        <v>225</v>
      </c>
      <c r="BM834" s="196" t="s">
        <v>1094</v>
      </c>
    </row>
    <row r="835" s="2" customFormat="1" ht="32.4" customHeight="1">
      <c r="A835" s="38"/>
      <c r="B835" s="184"/>
      <c r="C835" s="185" t="s">
        <v>1095</v>
      </c>
      <c r="D835" s="185" t="s">
        <v>127</v>
      </c>
      <c r="E835" s="186" t="s">
        <v>1096</v>
      </c>
      <c r="F835" s="187" t="s">
        <v>1097</v>
      </c>
      <c r="G835" s="188" t="s">
        <v>183</v>
      </c>
      <c r="H835" s="189">
        <v>1</v>
      </c>
      <c r="I835" s="190"/>
      <c r="J835" s="191">
        <f>ROUND(I835*H835,2)</f>
        <v>0</v>
      </c>
      <c r="K835" s="187" t="s">
        <v>1</v>
      </c>
      <c r="L835" s="39"/>
      <c r="M835" s="192" t="s">
        <v>1</v>
      </c>
      <c r="N835" s="193" t="s">
        <v>38</v>
      </c>
      <c r="O835" s="77"/>
      <c r="P835" s="194">
        <f>O835*H835</f>
        <v>0</v>
      </c>
      <c r="Q835" s="194">
        <v>0.0050000000000000001</v>
      </c>
      <c r="R835" s="194">
        <f>Q835*H835</f>
        <v>0.0050000000000000001</v>
      </c>
      <c r="S835" s="194">
        <v>0</v>
      </c>
      <c r="T835" s="195">
        <f>S835*H835</f>
        <v>0</v>
      </c>
      <c r="U835" s="38"/>
      <c r="V835" s="38"/>
      <c r="W835" s="38"/>
      <c r="X835" s="38"/>
      <c r="Y835" s="38"/>
      <c r="Z835" s="38"/>
      <c r="AA835" s="38"/>
      <c r="AB835" s="38"/>
      <c r="AC835" s="38"/>
      <c r="AD835" s="38"/>
      <c r="AE835" s="38"/>
      <c r="AR835" s="196" t="s">
        <v>225</v>
      </c>
      <c r="AT835" s="196" t="s">
        <v>127</v>
      </c>
      <c r="AU835" s="196" t="s">
        <v>83</v>
      </c>
      <c r="AY835" s="19" t="s">
        <v>125</v>
      </c>
      <c r="BE835" s="197">
        <f>IF(N835="základní",J835,0)</f>
        <v>0</v>
      </c>
      <c r="BF835" s="197">
        <f>IF(N835="snížená",J835,0)</f>
        <v>0</v>
      </c>
      <c r="BG835" s="197">
        <f>IF(N835="zákl. přenesená",J835,0)</f>
        <v>0</v>
      </c>
      <c r="BH835" s="197">
        <f>IF(N835="sníž. přenesená",J835,0)</f>
        <v>0</v>
      </c>
      <c r="BI835" s="197">
        <f>IF(N835="nulová",J835,0)</f>
        <v>0</v>
      </c>
      <c r="BJ835" s="19" t="s">
        <v>81</v>
      </c>
      <c r="BK835" s="197">
        <f>ROUND(I835*H835,2)</f>
        <v>0</v>
      </c>
      <c r="BL835" s="19" t="s">
        <v>225</v>
      </c>
      <c r="BM835" s="196" t="s">
        <v>1098</v>
      </c>
    </row>
    <row r="836" s="2" customFormat="1" ht="43.2" customHeight="1">
      <c r="A836" s="38"/>
      <c r="B836" s="184"/>
      <c r="C836" s="185" t="s">
        <v>1099</v>
      </c>
      <c r="D836" s="185" t="s">
        <v>127</v>
      </c>
      <c r="E836" s="186" t="s">
        <v>1100</v>
      </c>
      <c r="F836" s="187" t="s">
        <v>1101</v>
      </c>
      <c r="G836" s="188" t="s">
        <v>183</v>
      </c>
      <c r="H836" s="189">
        <v>1</v>
      </c>
      <c r="I836" s="190"/>
      <c r="J836" s="191">
        <f>ROUND(I836*H836,2)</f>
        <v>0</v>
      </c>
      <c r="K836" s="187" t="s">
        <v>1</v>
      </c>
      <c r="L836" s="39"/>
      <c r="M836" s="192" t="s">
        <v>1</v>
      </c>
      <c r="N836" s="193" t="s">
        <v>38</v>
      </c>
      <c r="O836" s="77"/>
      <c r="P836" s="194">
        <f>O836*H836</f>
        <v>0</v>
      </c>
      <c r="Q836" s="194">
        <v>0.01</v>
      </c>
      <c r="R836" s="194">
        <f>Q836*H836</f>
        <v>0.01</v>
      </c>
      <c r="S836" s="194">
        <v>0</v>
      </c>
      <c r="T836" s="195">
        <f>S836*H836</f>
        <v>0</v>
      </c>
      <c r="U836" s="38"/>
      <c r="V836" s="38"/>
      <c r="W836" s="38"/>
      <c r="X836" s="38"/>
      <c r="Y836" s="38"/>
      <c r="Z836" s="38"/>
      <c r="AA836" s="38"/>
      <c r="AB836" s="38"/>
      <c r="AC836" s="38"/>
      <c r="AD836" s="38"/>
      <c r="AE836" s="38"/>
      <c r="AR836" s="196" t="s">
        <v>225</v>
      </c>
      <c r="AT836" s="196" t="s">
        <v>127</v>
      </c>
      <c r="AU836" s="196" t="s">
        <v>83</v>
      </c>
      <c r="AY836" s="19" t="s">
        <v>125</v>
      </c>
      <c r="BE836" s="197">
        <f>IF(N836="základní",J836,0)</f>
        <v>0</v>
      </c>
      <c r="BF836" s="197">
        <f>IF(N836="snížená",J836,0)</f>
        <v>0</v>
      </c>
      <c r="BG836" s="197">
        <f>IF(N836="zákl. přenesená",J836,0)</f>
        <v>0</v>
      </c>
      <c r="BH836" s="197">
        <f>IF(N836="sníž. přenesená",J836,0)</f>
        <v>0</v>
      </c>
      <c r="BI836" s="197">
        <f>IF(N836="nulová",J836,0)</f>
        <v>0</v>
      </c>
      <c r="BJ836" s="19" t="s">
        <v>81</v>
      </c>
      <c r="BK836" s="197">
        <f>ROUND(I836*H836,2)</f>
        <v>0</v>
      </c>
      <c r="BL836" s="19" t="s">
        <v>225</v>
      </c>
      <c r="BM836" s="196" t="s">
        <v>1102</v>
      </c>
    </row>
    <row r="837" s="2" customFormat="1" ht="32.4" customHeight="1">
      <c r="A837" s="38"/>
      <c r="B837" s="184"/>
      <c r="C837" s="185" t="s">
        <v>1103</v>
      </c>
      <c r="D837" s="185" t="s">
        <v>127</v>
      </c>
      <c r="E837" s="186" t="s">
        <v>1104</v>
      </c>
      <c r="F837" s="187" t="s">
        <v>1105</v>
      </c>
      <c r="G837" s="188" t="s">
        <v>1057</v>
      </c>
      <c r="H837" s="189">
        <v>331.10000000000002</v>
      </c>
      <c r="I837" s="190"/>
      <c r="J837" s="191">
        <f>ROUND(I837*H837,2)</f>
        <v>0</v>
      </c>
      <c r="K837" s="187" t="s">
        <v>1</v>
      </c>
      <c r="L837" s="39"/>
      <c r="M837" s="192" t="s">
        <v>1</v>
      </c>
      <c r="N837" s="193" t="s">
        <v>38</v>
      </c>
      <c r="O837" s="77"/>
      <c r="P837" s="194">
        <f>O837*H837</f>
        <v>0</v>
      </c>
      <c r="Q837" s="194">
        <v>0.001</v>
      </c>
      <c r="R837" s="194">
        <f>Q837*H837</f>
        <v>0.33110000000000001</v>
      </c>
      <c r="S837" s="194">
        <v>0</v>
      </c>
      <c r="T837" s="195">
        <f>S837*H837</f>
        <v>0</v>
      </c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R837" s="196" t="s">
        <v>225</v>
      </c>
      <c r="AT837" s="196" t="s">
        <v>127</v>
      </c>
      <c r="AU837" s="196" t="s">
        <v>83</v>
      </c>
      <c r="AY837" s="19" t="s">
        <v>125</v>
      </c>
      <c r="BE837" s="197">
        <f>IF(N837="základní",J837,0)</f>
        <v>0</v>
      </c>
      <c r="BF837" s="197">
        <f>IF(N837="snížená",J837,0)</f>
        <v>0</v>
      </c>
      <c r="BG837" s="197">
        <f>IF(N837="zákl. přenesená",J837,0)</f>
        <v>0</v>
      </c>
      <c r="BH837" s="197">
        <f>IF(N837="sníž. přenesená",J837,0)</f>
        <v>0</v>
      </c>
      <c r="BI837" s="197">
        <f>IF(N837="nulová",J837,0)</f>
        <v>0</v>
      </c>
      <c r="BJ837" s="19" t="s">
        <v>81</v>
      </c>
      <c r="BK837" s="197">
        <f>ROUND(I837*H837,2)</f>
        <v>0</v>
      </c>
      <c r="BL837" s="19" t="s">
        <v>225</v>
      </c>
      <c r="BM837" s="196" t="s">
        <v>1106</v>
      </c>
    </row>
    <row r="838" s="2" customFormat="1" ht="32.4" customHeight="1">
      <c r="A838" s="38"/>
      <c r="B838" s="184"/>
      <c r="C838" s="185" t="s">
        <v>1107</v>
      </c>
      <c r="D838" s="185" t="s">
        <v>127</v>
      </c>
      <c r="E838" s="186" t="s">
        <v>1108</v>
      </c>
      <c r="F838" s="187" t="s">
        <v>1109</v>
      </c>
      <c r="G838" s="188" t="s">
        <v>1057</v>
      </c>
      <c r="H838" s="189">
        <v>876</v>
      </c>
      <c r="I838" s="190"/>
      <c r="J838" s="191">
        <f>ROUND(I838*H838,2)</f>
        <v>0</v>
      </c>
      <c r="K838" s="187" t="s">
        <v>1</v>
      </c>
      <c r="L838" s="39"/>
      <c r="M838" s="192" t="s">
        <v>1</v>
      </c>
      <c r="N838" s="193" t="s">
        <v>38</v>
      </c>
      <c r="O838" s="77"/>
      <c r="P838" s="194">
        <f>O838*H838</f>
        <v>0</v>
      </c>
      <c r="Q838" s="194">
        <v>0.001</v>
      </c>
      <c r="R838" s="194">
        <f>Q838*H838</f>
        <v>0.876</v>
      </c>
      <c r="S838" s="194">
        <v>0</v>
      </c>
      <c r="T838" s="195">
        <f>S838*H838</f>
        <v>0</v>
      </c>
      <c r="U838" s="38"/>
      <c r="V838" s="38"/>
      <c r="W838" s="38"/>
      <c r="X838" s="38"/>
      <c r="Y838" s="38"/>
      <c r="Z838" s="38"/>
      <c r="AA838" s="38"/>
      <c r="AB838" s="38"/>
      <c r="AC838" s="38"/>
      <c r="AD838" s="38"/>
      <c r="AE838" s="38"/>
      <c r="AR838" s="196" t="s">
        <v>225</v>
      </c>
      <c r="AT838" s="196" t="s">
        <v>127</v>
      </c>
      <c r="AU838" s="196" t="s">
        <v>83</v>
      </c>
      <c r="AY838" s="19" t="s">
        <v>125</v>
      </c>
      <c r="BE838" s="197">
        <f>IF(N838="základní",J838,0)</f>
        <v>0</v>
      </c>
      <c r="BF838" s="197">
        <f>IF(N838="snížená",J838,0)</f>
        <v>0</v>
      </c>
      <c r="BG838" s="197">
        <f>IF(N838="zákl. přenesená",J838,0)</f>
        <v>0</v>
      </c>
      <c r="BH838" s="197">
        <f>IF(N838="sníž. přenesená",J838,0)</f>
        <v>0</v>
      </c>
      <c r="BI838" s="197">
        <f>IF(N838="nulová",J838,0)</f>
        <v>0</v>
      </c>
      <c r="BJ838" s="19" t="s">
        <v>81</v>
      </c>
      <c r="BK838" s="197">
        <f>ROUND(I838*H838,2)</f>
        <v>0</v>
      </c>
      <c r="BL838" s="19" t="s">
        <v>225</v>
      </c>
      <c r="BM838" s="196" t="s">
        <v>1110</v>
      </c>
    </row>
    <row r="839" s="14" customFormat="1">
      <c r="A839" s="14"/>
      <c r="B839" s="206"/>
      <c r="C839" s="14"/>
      <c r="D839" s="199" t="s">
        <v>134</v>
      </c>
      <c r="E839" s="207" t="s">
        <v>1</v>
      </c>
      <c r="F839" s="208" t="s">
        <v>1111</v>
      </c>
      <c r="G839" s="14"/>
      <c r="H839" s="209">
        <v>876</v>
      </c>
      <c r="I839" s="210"/>
      <c r="J839" s="14"/>
      <c r="K839" s="14"/>
      <c r="L839" s="206"/>
      <c r="M839" s="211"/>
      <c r="N839" s="212"/>
      <c r="O839" s="212"/>
      <c r="P839" s="212"/>
      <c r="Q839" s="212"/>
      <c r="R839" s="212"/>
      <c r="S839" s="212"/>
      <c r="T839" s="213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07" t="s">
        <v>134</v>
      </c>
      <c r="AU839" s="207" t="s">
        <v>83</v>
      </c>
      <c r="AV839" s="14" t="s">
        <v>83</v>
      </c>
      <c r="AW839" s="14" t="s">
        <v>30</v>
      </c>
      <c r="AX839" s="14" t="s">
        <v>81</v>
      </c>
      <c r="AY839" s="207" t="s">
        <v>125</v>
      </c>
    </row>
    <row r="840" s="2" customFormat="1" ht="32.4" customHeight="1">
      <c r="A840" s="38"/>
      <c r="B840" s="184"/>
      <c r="C840" s="185" t="s">
        <v>1112</v>
      </c>
      <c r="D840" s="185" t="s">
        <v>127</v>
      </c>
      <c r="E840" s="186" t="s">
        <v>1113</v>
      </c>
      <c r="F840" s="187" t="s">
        <v>1114</v>
      </c>
      <c r="G840" s="188" t="s">
        <v>1057</v>
      </c>
      <c r="H840" s="189">
        <v>1182.4000000000001</v>
      </c>
      <c r="I840" s="190"/>
      <c r="J840" s="191">
        <f>ROUND(I840*H840,2)</f>
        <v>0</v>
      </c>
      <c r="K840" s="187" t="s">
        <v>1</v>
      </c>
      <c r="L840" s="39"/>
      <c r="M840" s="192" t="s">
        <v>1</v>
      </c>
      <c r="N840" s="193" t="s">
        <v>38</v>
      </c>
      <c r="O840" s="77"/>
      <c r="P840" s="194">
        <f>O840*H840</f>
        <v>0</v>
      </c>
      <c r="Q840" s="194">
        <v>0.001</v>
      </c>
      <c r="R840" s="194">
        <f>Q840*H840</f>
        <v>1.1824000000000001</v>
      </c>
      <c r="S840" s="194">
        <v>0</v>
      </c>
      <c r="T840" s="195">
        <f>S840*H840</f>
        <v>0</v>
      </c>
      <c r="U840" s="38"/>
      <c r="V840" s="38"/>
      <c r="W840" s="38"/>
      <c r="X840" s="38"/>
      <c r="Y840" s="38"/>
      <c r="Z840" s="38"/>
      <c r="AA840" s="38"/>
      <c r="AB840" s="38"/>
      <c r="AC840" s="38"/>
      <c r="AD840" s="38"/>
      <c r="AE840" s="38"/>
      <c r="AR840" s="196" t="s">
        <v>225</v>
      </c>
      <c r="AT840" s="196" t="s">
        <v>127</v>
      </c>
      <c r="AU840" s="196" t="s">
        <v>83</v>
      </c>
      <c r="AY840" s="19" t="s">
        <v>125</v>
      </c>
      <c r="BE840" s="197">
        <f>IF(N840="základní",J840,0)</f>
        <v>0</v>
      </c>
      <c r="BF840" s="197">
        <f>IF(N840="snížená",J840,0)</f>
        <v>0</v>
      </c>
      <c r="BG840" s="197">
        <f>IF(N840="zákl. přenesená",J840,0)</f>
        <v>0</v>
      </c>
      <c r="BH840" s="197">
        <f>IF(N840="sníž. přenesená",J840,0)</f>
        <v>0</v>
      </c>
      <c r="BI840" s="197">
        <f>IF(N840="nulová",J840,0)</f>
        <v>0</v>
      </c>
      <c r="BJ840" s="19" t="s">
        <v>81</v>
      </c>
      <c r="BK840" s="197">
        <f>ROUND(I840*H840,2)</f>
        <v>0</v>
      </c>
      <c r="BL840" s="19" t="s">
        <v>225</v>
      </c>
      <c r="BM840" s="196" t="s">
        <v>1115</v>
      </c>
    </row>
    <row r="841" s="14" customFormat="1">
      <c r="A841" s="14"/>
      <c r="B841" s="206"/>
      <c r="C841" s="14"/>
      <c r="D841" s="199" t="s">
        <v>134</v>
      </c>
      <c r="E841" s="207" t="s">
        <v>1</v>
      </c>
      <c r="F841" s="208" t="s">
        <v>1116</v>
      </c>
      <c r="G841" s="14"/>
      <c r="H841" s="209">
        <v>1182.4000000000001</v>
      </c>
      <c r="I841" s="210"/>
      <c r="J841" s="14"/>
      <c r="K841" s="14"/>
      <c r="L841" s="206"/>
      <c r="M841" s="211"/>
      <c r="N841" s="212"/>
      <c r="O841" s="212"/>
      <c r="P841" s="212"/>
      <c r="Q841" s="212"/>
      <c r="R841" s="212"/>
      <c r="S841" s="212"/>
      <c r="T841" s="213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07" t="s">
        <v>134</v>
      </c>
      <c r="AU841" s="207" t="s">
        <v>83</v>
      </c>
      <c r="AV841" s="14" t="s">
        <v>83</v>
      </c>
      <c r="AW841" s="14" t="s">
        <v>30</v>
      </c>
      <c r="AX841" s="14" t="s">
        <v>81</v>
      </c>
      <c r="AY841" s="207" t="s">
        <v>125</v>
      </c>
    </row>
    <row r="842" s="2" customFormat="1" ht="32.4" customHeight="1">
      <c r="A842" s="38"/>
      <c r="B842" s="184"/>
      <c r="C842" s="185" t="s">
        <v>1117</v>
      </c>
      <c r="D842" s="185" t="s">
        <v>127</v>
      </c>
      <c r="E842" s="186" t="s">
        <v>1118</v>
      </c>
      <c r="F842" s="187" t="s">
        <v>1119</v>
      </c>
      <c r="G842" s="188" t="s">
        <v>1057</v>
      </c>
      <c r="H842" s="189">
        <v>54.799999999999997</v>
      </c>
      <c r="I842" s="190"/>
      <c r="J842" s="191">
        <f>ROUND(I842*H842,2)</f>
        <v>0</v>
      </c>
      <c r="K842" s="187" t="s">
        <v>1</v>
      </c>
      <c r="L842" s="39"/>
      <c r="M842" s="192" t="s">
        <v>1</v>
      </c>
      <c r="N842" s="193" t="s">
        <v>38</v>
      </c>
      <c r="O842" s="77"/>
      <c r="P842" s="194">
        <f>O842*H842</f>
        <v>0</v>
      </c>
      <c r="Q842" s="194">
        <v>0.001</v>
      </c>
      <c r="R842" s="194">
        <f>Q842*H842</f>
        <v>0.054800000000000001</v>
      </c>
      <c r="S842" s="194">
        <v>0</v>
      </c>
      <c r="T842" s="195">
        <f>S842*H842</f>
        <v>0</v>
      </c>
      <c r="U842" s="38"/>
      <c r="V842" s="38"/>
      <c r="W842" s="38"/>
      <c r="X842" s="38"/>
      <c r="Y842" s="38"/>
      <c r="Z842" s="38"/>
      <c r="AA842" s="38"/>
      <c r="AB842" s="38"/>
      <c r="AC842" s="38"/>
      <c r="AD842" s="38"/>
      <c r="AE842" s="38"/>
      <c r="AR842" s="196" t="s">
        <v>225</v>
      </c>
      <c r="AT842" s="196" t="s">
        <v>127</v>
      </c>
      <c r="AU842" s="196" t="s">
        <v>83</v>
      </c>
      <c r="AY842" s="19" t="s">
        <v>125</v>
      </c>
      <c r="BE842" s="197">
        <f>IF(N842="základní",J842,0)</f>
        <v>0</v>
      </c>
      <c r="BF842" s="197">
        <f>IF(N842="snížená",J842,0)</f>
        <v>0</v>
      </c>
      <c r="BG842" s="197">
        <f>IF(N842="zákl. přenesená",J842,0)</f>
        <v>0</v>
      </c>
      <c r="BH842" s="197">
        <f>IF(N842="sníž. přenesená",J842,0)</f>
        <v>0</v>
      </c>
      <c r="BI842" s="197">
        <f>IF(N842="nulová",J842,0)</f>
        <v>0</v>
      </c>
      <c r="BJ842" s="19" t="s">
        <v>81</v>
      </c>
      <c r="BK842" s="197">
        <f>ROUND(I842*H842,2)</f>
        <v>0</v>
      </c>
      <c r="BL842" s="19" t="s">
        <v>225</v>
      </c>
      <c r="BM842" s="196" t="s">
        <v>1120</v>
      </c>
    </row>
    <row r="843" s="14" customFormat="1">
      <c r="A843" s="14"/>
      <c r="B843" s="206"/>
      <c r="C843" s="14"/>
      <c r="D843" s="199" t="s">
        <v>134</v>
      </c>
      <c r="E843" s="207" t="s">
        <v>1</v>
      </c>
      <c r="F843" s="208" t="s">
        <v>1121</v>
      </c>
      <c r="G843" s="14"/>
      <c r="H843" s="209">
        <v>54.799999999999997</v>
      </c>
      <c r="I843" s="210"/>
      <c r="J843" s="14"/>
      <c r="K843" s="14"/>
      <c r="L843" s="206"/>
      <c r="M843" s="211"/>
      <c r="N843" s="212"/>
      <c r="O843" s="212"/>
      <c r="P843" s="212"/>
      <c r="Q843" s="212"/>
      <c r="R843" s="212"/>
      <c r="S843" s="212"/>
      <c r="T843" s="213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07" t="s">
        <v>134</v>
      </c>
      <c r="AU843" s="207" t="s">
        <v>83</v>
      </c>
      <c r="AV843" s="14" t="s">
        <v>83</v>
      </c>
      <c r="AW843" s="14" t="s">
        <v>30</v>
      </c>
      <c r="AX843" s="14" t="s">
        <v>81</v>
      </c>
      <c r="AY843" s="207" t="s">
        <v>125</v>
      </c>
    </row>
    <row r="844" s="2" customFormat="1" ht="32.4" customHeight="1">
      <c r="A844" s="38"/>
      <c r="B844" s="184"/>
      <c r="C844" s="185" t="s">
        <v>1122</v>
      </c>
      <c r="D844" s="185" t="s">
        <v>127</v>
      </c>
      <c r="E844" s="186" t="s">
        <v>1123</v>
      </c>
      <c r="F844" s="187" t="s">
        <v>1124</v>
      </c>
      <c r="G844" s="188" t="s">
        <v>1057</v>
      </c>
      <c r="H844" s="189">
        <v>100.8</v>
      </c>
      <c r="I844" s="190"/>
      <c r="J844" s="191">
        <f>ROUND(I844*H844,2)</f>
        <v>0</v>
      </c>
      <c r="K844" s="187" t="s">
        <v>1</v>
      </c>
      <c r="L844" s="39"/>
      <c r="M844" s="192" t="s">
        <v>1</v>
      </c>
      <c r="N844" s="193" t="s">
        <v>38</v>
      </c>
      <c r="O844" s="77"/>
      <c r="P844" s="194">
        <f>O844*H844</f>
        <v>0</v>
      </c>
      <c r="Q844" s="194">
        <v>0.001</v>
      </c>
      <c r="R844" s="194">
        <f>Q844*H844</f>
        <v>0.1008</v>
      </c>
      <c r="S844" s="194">
        <v>0</v>
      </c>
      <c r="T844" s="195">
        <f>S844*H844</f>
        <v>0</v>
      </c>
      <c r="U844" s="38"/>
      <c r="V844" s="38"/>
      <c r="W844" s="38"/>
      <c r="X844" s="38"/>
      <c r="Y844" s="38"/>
      <c r="Z844" s="38"/>
      <c r="AA844" s="38"/>
      <c r="AB844" s="38"/>
      <c r="AC844" s="38"/>
      <c r="AD844" s="38"/>
      <c r="AE844" s="38"/>
      <c r="AR844" s="196" t="s">
        <v>225</v>
      </c>
      <c r="AT844" s="196" t="s">
        <v>127</v>
      </c>
      <c r="AU844" s="196" t="s">
        <v>83</v>
      </c>
      <c r="AY844" s="19" t="s">
        <v>125</v>
      </c>
      <c r="BE844" s="197">
        <f>IF(N844="základní",J844,0)</f>
        <v>0</v>
      </c>
      <c r="BF844" s="197">
        <f>IF(N844="snížená",J844,0)</f>
        <v>0</v>
      </c>
      <c r="BG844" s="197">
        <f>IF(N844="zákl. přenesená",J844,0)</f>
        <v>0</v>
      </c>
      <c r="BH844" s="197">
        <f>IF(N844="sníž. přenesená",J844,0)</f>
        <v>0</v>
      </c>
      <c r="BI844" s="197">
        <f>IF(N844="nulová",J844,0)</f>
        <v>0</v>
      </c>
      <c r="BJ844" s="19" t="s">
        <v>81</v>
      </c>
      <c r="BK844" s="197">
        <f>ROUND(I844*H844,2)</f>
        <v>0</v>
      </c>
      <c r="BL844" s="19" t="s">
        <v>225</v>
      </c>
      <c r="BM844" s="196" t="s">
        <v>1125</v>
      </c>
    </row>
    <row r="845" s="14" customFormat="1">
      <c r="A845" s="14"/>
      <c r="B845" s="206"/>
      <c r="C845" s="14"/>
      <c r="D845" s="199" t="s">
        <v>134</v>
      </c>
      <c r="E845" s="207" t="s">
        <v>1</v>
      </c>
      <c r="F845" s="208" t="s">
        <v>1126</v>
      </c>
      <c r="G845" s="14"/>
      <c r="H845" s="209">
        <v>100.8</v>
      </c>
      <c r="I845" s="210"/>
      <c r="J845" s="14"/>
      <c r="K845" s="14"/>
      <c r="L845" s="206"/>
      <c r="M845" s="211"/>
      <c r="N845" s="212"/>
      <c r="O845" s="212"/>
      <c r="P845" s="212"/>
      <c r="Q845" s="212"/>
      <c r="R845" s="212"/>
      <c r="S845" s="212"/>
      <c r="T845" s="213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07" t="s">
        <v>134</v>
      </c>
      <c r="AU845" s="207" t="s">
        <v>83</v>
      </c>
      <c r="AV845" s="14" t="s">
        <v>83</v>
      </c>
      <c r="AW845" s="14" t="s">
        <v>30</v>
      </c>
      <c r="AX845" s="14" t="s">
        <v>81</v>
      </c>
      <c r="AY845" s="207" t="s">
        <v>125</v>
      </c>
    </row>
    <row r="846" s="2" customFormat="1" ht="32.4" customHeight="1">
      <c r="A846" s="38"/>
      <c r="B846" s="184"/>
      <c r="C846" s="185" t="s">
        <v>1127</v>
      </c>
      <c r="D846" s="185" t="s">
        <v>127</v>
      </c>
      <c r="E846" s="186" t="s">
        <v>1128</v>
      </c>
      <c r="F846" s="187" t="s">
        <v>1129</v>
      </c>
      <c r="G846" s="188" t="s">
        <v>1057</v>
      </c>
      <c r="H846" s="189">
        <v>53.200000000000003</v>
      </c>
      <c r="I846" s="190"/>
      <c r="J846" s="191">
        <f>ROUND(I846*H846,2)</f>
        <v>0</v>
      </c>
      <c r="K846" s="187" t="s">
        <v>1</v>
      </c>
      <c r="L846" s="39"/>
      <c r="M846" s="192" t="s">
        <v>1</v>
      </c>
      <c r="N846" s="193" t="s">
        <v>38</v>
      </c>
      <c r="O846" s="77"/>
      <c r="P846" s="194">
        <f>O846*H846</f>
        <v>0</v>
      </c>
      <c r="Q846" s="194">
        <v>0.001</v>
      </c>
      <c r="R846" s="194">
        <f>Q846*H846</f>
        <v>0.053200000000000004</v>
      </c>
      <c r="S846" s="194">
        <v>0</v>
      </c>
      <c r="T846" s="195">
        <f>S846*H846</f>
        <v>0</v>
      </c>
      <c r="U846" s="38"/>
      <c r="V846" s="38"/>
      <c r="W846" s="38"/>
      <c r="X846" s="38"/>
      <c r="Y846" s="38"/>
      <c r="Z846" s="38"/>
      <c r="AA846" s="38"/>
      <c r="AB846" s="38"/>
      <c r="AC846" s="38"/>
      <c r="AD846" s="38"/>
      <c r="AE846" s="38"/>
      <c r="AR846" s="196" t="s">
        <v>225</v>
      </c>
      <c r="AT846" s="196" t="s">
        <v>127</v>
      </c>
      <c r="AU846" s="196" t="s">
        <v>83</v>
      </c>
      <c r="AY846" s="19" t="s">
        <v>125</v>
      </c>
      <c r="BE846" s="197">
        <f>IF(N846="základní",J846,0)</f>
        <v>0</v>
      </c>
      <c r="BF846" s="197">
        <f>IF(N846="snížená",J846,0)</f>
        <v>0</v>
      </c>
      <c r="BG846" s="197">
        <f>IF(N846="zákl. přenesená",J846,0)</f>
        <v>0</v>
      </c>
      <c r="BH846" s="197">
        <f>IF(N846="sníž. přenesená",J846,0)</f>
        <v>0</v>
      </c>
      <c r="BI846" s="197">
        <f>IF(N846="nulová",J846,0)</f>
        <v>0</v>
      </c>
      <c r="BJ846" s="19" t="s">
        <v>81</v>
      </c>
      <c r="BK846" s="197">
        <f>ROUND(I846*H846,2)</f>
        <v>0</v>
      </c>
      <c r="BL846" s="19" t="s">
        <v>225</v>
      </c>
      <c r="BM846" s="196" t="s">
        <v>1130</v>
      </c>
    </row>
    <row r="847" s="2" customFormat="1" ht="43.2" customHeight="1">
      <c r="A847" s="38"/>
      <c r="B847" s="184"/>
      <c r="C847" s="185" t="s">
        <v>1131</v>
      </c>
      <c r="D847" s="185" t="s">
        <v>127</v>
      </c>
      <c r="E847" s="186" t="s">
        <v>1132</v>
      </c>
      <c r="F847" s="187" t="s">
        <v>1133</v>
      </c>
      <c r="G847" s="188" t="s">
        <v>183</v>
      </c>
      <c r="H847" s="189">
        <v>1</v>
      </c>
      <c r="I847" s="190"/>
      <c r="J847" s="191">
        <f>ROUND(I847*H847,2)</f>
        <v>0</v>
      </c>
      <c r="K847" s="187" t="s">
        <v>1</v>
      </c>
      <c r="L847" s="39"/>
      <c r="M847" s="192" t="s">
        <v>1</v>
      </c>
      <c r="N847" s="193" t="s">
        <v>38</v>
      </c>
      <c r="O847" s="77"/>
      <c r="P847" s="194">
        <f>O847*H847</f>
        <v>0</v>
      </c>
      <c r="Q847" s="194">
        <v>0.01</v>
      </c>
      <c r="R847" s="194">
        <f>Q847*H847</f>
        <v>0.01</v>
      </c>
      <c r="S847" s="194">
        <v>0</v>
      </c>
      <c r="T847" s="195">
        <f>S847*H847</f>
        <v>0</v>
      </c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  <c r="AE847" s="38"/>
      <c r="AR847" s="196" t="s">
        <v>225</v>
      </c>
      <c r="AT847" s="196" t="s">
        <v>127</v>
      </c>
      <c r="AU847" s="196" t="s">
        <v>83</v>
      </c>
      <c r="AY847" s="19" t="s">
        <v>125</v>
      </c>
      <c r="BE847" s="197">
        <f>IF(N847="základní",J847,0)</f>
        <v>0</v>
      </c>
      <c r="BF847" s="197">
        <f>IF(N847="snížená",J847,0)</f>
        <v>0</v>
      </c>
      <c r="BG847" s="197">
        <f>IF(N847="zákl. přenesená",J847,0)</f>
        <v>0</v>
      </c>
      <c r="BH847" s="197">
        <f>IF(N847="sníž. přenesená",J847,0)</f>
        <v>0</v>
      </c>
      <c r="BI847" s="197">
        <f>IF(N847="nulová",J847,0)</f>
        <v>0</v>
      </c>
      <c r="BJ847" s="19" t="s">
        <v>81</v>
      </c>
      <c r="BK847" s="197">
        <f>ROUND(I847*H847,2)</f>
        <v>0</v>
      </c>
      <c r="BL847" s="19" t="s">
        <v>225</v>
      </c>
      <c r="BM847" s="196" t="s">
        <v>1134</v>
      </c>
    </row>
    <row r="848" s="2" customFormat="1" ht="32.4" customHeight="1">
      <c r="A848" s="38"/>
      <c r="B848" s="184"/>
      <c r="C848" s="185" t="s">
        <v>1135</v>
      </c>
      <c r="D848" s="185" t="s">
        <v>127</v>
      </c>
      <c r="E848" s="186" t="s">
        <v>1136</v>
      </c>
      <c r="F848" s="187" t="s">
        <v>1137</v>
      </c>
      <c r="G848" s="188" t="s">
        <v>183</v>
      </c>
      <c r="H848" s="189">
        <v>6</v>
      </c>
      <c r="I848" s="190"/>
      <c r="J848" s="191">
        <f>ROUND(I848*H848,2)</f>
        <v>0</v>
      </c>
      <c r="K848" s="187" t="s">
        <v>1</v>
      </c>
      <c r="L848" s="39"/>
      <c r="M848" s="192" t="s">
        <v>1</v>
      </c>
      <c r="N848" s="193" t="s">
        <v>38</v>
      </c>
      <c r="O848" s="77"/>
      <c r="P848" s="194">
        <f>O848*H848</f>
        <v>0</v>
      </c>
      <c r="Q848" s="194">
        <v>0.01325</v>
      </c>
      <c r="R848" s="194">
        <f>Q848*H848</f>
        <v>0.079500000000000001</v>
      </c>
      <c r="S848" s="194">
        <v>0</v>
      </c>
      <c r="T848" s="195">
        <f>S848*H848</f>
        <v>0</v>
      </c>
      <c r="U848" s="38"/>
      <c r="V848" s="38"/>
      <c r="W848" s="38"/>
      <c r="X848" s="38"/>
      <c r="Y848" s="38"/>
      <c r="Z848" s="38"/>
      <c r="AA848" s="38"/>
      <c r="AB848" s="38"/>
      <c r="AC848" s="38"/>
      <c r="AD848" s="38"/>
      <c r="AE848" s="38"/>
      <c r="AR848" s="196" t="s">
        <v>225</v>
      </c>
      <c r="AT848" s="196" t="s">
        <v>127</v>
      </c>
      <c r="AU848" s="196" t="s">
        <v>83</v>
      </c>
      <c r="AY848" s="19" t="s">
        <v>125</v>
      </c>
      <c r="BE848" s="197">
        <f>IF(N848="základní",J848,0)</f>
        <v>0</v>
      </c>
      <c r="BF848" s="197">
        <f>IF(N848="snížená",J848,0)</f>
        <v>0</v>
      </c>
      <c r="BG848" s="197">
        <f>IF(N848="zákl. přenesená",J848,0)</f>
        <v>0</v>
      </c>
      <c r="BH848" s="197">
        <f>IF(N848="sníž. přenesená",J848,0)</f>
        <v>0</v>
      </c>
      <c r="BI848" s="197">
        <f>IF(N848="nulová",J848,0)</f>
        <v>0</v>
      </c>
      <c r="BJ848" s="19" t="s">
        <v>81</v>
      </c>
      <c r="BK848" s="197">
        <f>ROUND(I848*H848,2)</f>
        <v>0</v>
      </c>
      <c r="BL848" s="19" t="s">
        <v>225</v>
      </c>
      <c r="BM848" s="196" t="s">
        <v>1138</v>
      </c>
    </row>
    <row r="849" s="2" customFormat="1" ht="32.4" customHeight="1">
      <c r="A849" s="38"/>
      <c r="B849" s="184"/>
      <c r="C849" s="185" t="s">
        <v>1139</v>
      </c>
      <c r="D849" s="185" t="s">
        <v>127</v>
      </c>
      <c r="E849" s="186" t="s">
        <v>1140</v>
      </c>
      <c r="F849" s="187" t="s">
        <v>1141</v>
      </c>
      <c r="G849" s="188" t="s">
        <v>1057</v>
      </c>
      <c r="H849" s="189">
        <v>67.400000000000006</v>
      </c>
      <c r="I849" s="190"/>
      <c r="J849" s="191">
        <f>ROUND(I849*H849,2)</f>
        <v>0</v>
      </c>
      <c r="K849" s="187" t="s">
        <v>1</v>
      </c>
      <c r="L849" s="39"/>
      <c r="M849" s="192" t="s">
        <v>1</v>
      </c>
      <c r="N849" s="193" t="s">
        <v>38</v>
      </c>
      <c r="O849" s="77"/>
      <c r="P849" s="194">
        <f>O849*H849</f>
        <v>0</v>
      </c>
      <c r="Q849" s="194">
        <v>0.001</v>
      </c>
      <c r="R849" s="194">
        <f>Q849*H849</f>
        <v>0.067400000000000002</v>
      </c>
      <c r="S849" s="194">
        <v>0</v>
      </c>
      <c r="T849" s="195">
        <f>S849*H849</f>
        <v>0</v>
      </c>
      <c r="U849" s="38"/>
      <c r="V849" s="38"/>
      <c r="W849" s="38"/>
      <c r="X849" s="38"/>
      <c r="Y849" s="38"/>
      <c r="Z849" s="38"/>
      <c r="AA849" s="38"/>
      <c r="AB849" s="38"/>
      <c r="AC849" s="38"/>
      <c r="AD849" s="38"/>
      <c r="AE849" s="38"/>
      <c r="AR849" s="196" t="s">
        <v>225</v>
      </c>
      <c r="AT849" s="196" t="s">
        <v>127</v>
      </c>
      <c r="AU849" s="196" t="s">
        <v>83</v>
      </c>
      <c r="AY849" s="19" t="s">
        <v>125</v>
      </c>
      <c r="BE849" s="197">
        <f>IF(N849="základní",J849,0)</f>
        <v>0</v>
      </c>
      <c r="BF849" s="197">
        <f>IF(N849="snížená",J849,0)</f>
        <v>0</v>
      </c>
      <c r="BG849" s="197">
        <f>IF(N849="zákl. přenesená",J849,0)</f>
        <v>0</v>
      </c>
      <c r="BH849" s="197">
        <f>IF(N849="sníž. přenesená",J849,0)</f>
        <v>0</v>
      </c>
      <c r="BI849" s="197">
        <f>IF(N849="nulová",J849,0)</f>
        <v>0</v>
      </c>
      <c r="BJ849" s="19" t="s">
        <v>81</v>
      </c>
      <c r="BK849" s="197">
        <f>ROUND(I849*H849,2)</f>
        <v>0</v>
      </c>
      <c r="BL849" s="19" t="s">
        <v>225</v>
      </c>
      <c r="BM849" s="196" t="s">
        <v>1142</v>
      </c>
    </row>
    <row r="850" s="2" customFormat="1" ht="32.4" customHeight="1">
      <c r="A850" s="38"/>
      <c r="B850" s="184"/>
      <c r="C850" s="185" t="s">
        <v>1143</v>
      </c>
      <c r="D850" s="185" t="s">
        <v>127</v>
      </c>
      <c r="E850" s="186" t="s">
        <v>1144</v>
      </c>
      <c r="F850" s="187" t="s">
        <v>1145</v>
      </c>
      <c r="G850" s="188" t="s">
        <v>183</v>
      </c>
      <c r="H850" s="189">
        <v>5</v>
      </c>
      <c r="I850" s="190"/>
      <c r="J850" s="191">
        <f>ROUND(I850*H850,2)</f>
        <v>0</v>
      </c>
      <c r="K850" s="187" t="s">
        <v>1</v>
      </c>
      <c r="L850" s="39"/>
      <c r="M850" s="192" t="s">
        <v>1</v>
      </c>
      <c r="N850" s="193" t="s">
        <v>38</v>
      </c>
      <c r="O850" s="77"/>
      <c r="P850" s="194">
        <f>O850*H850</f>
        <v>0</v>
      </c>
      <c r="Q850" s="194">
        <v>0.02</v>
      </c>
      <c r="R850" s="194">
        <f>Q850*H850</f>
        <v>0.10000000000000001</v>
      </c>
      <c r="S850" s="194">
        <v>0</v>
      </c>
      <c r="T850" s="195">
        <f>S850*H850</f>
        <v>0</v>
      </c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  <c r="AE850" s="38"/>
      <c r="AR850" s="196" t="s">
        <v>225</v>
      </c>
      <c r="AT850" s="196" t="s">
        <v>127</v>
      </c>
      <c r="AU850" s="196" t="s">
        <v>83</v>
      </c>
      <c r="AY850" s="19" t="s">
        <v>125</v>
      </c>
      <c r="BE850" s="197">
        <f>IF(N850="základní",J850,0)</f>
        <v>0</v>
      </c>
      <c r="BF850" s="197">
        <f>IF(N850="snížená",J850,0)</f>
        <v>0</v>
      </c>
      <c r="BG850" s="197">
        <f>IF(N850="zákl. přenesená",J850,0)</f>
        <v>0</v>
      </c>
      <c r="BH850" s="197">
        <f>IF(N850="sníž. přenesená",J850,0)</f>
        <v>0</v>
      </c>
      <c r="BI850" s="197">
        <f>IF(N850="nulová",J850,0)</f>
        <v>0</v>
      </c>
      <c r="BJ850" s="19" t="s">
        <v>81</v>
      </c>
      <c r="BK850" s="197">
        <f>ROUND(I850*H850,2)</f>
        <v>0</v>
      </c>
      <c r="BL850" s="19" t="s">
        <v>225</v>
      </c>
      <c r="BM850" s="196" t="s">
        <v>1146</v>
      </c>
    </row>
    <row r="851" s="2" customFormat="1" ht="32.4" customHeight="1">
      <c r="A851" s="38"/>
      <c r="B851" s="184"/>
      <c r="C851" s="185" t="s">
        <v>1147</v>
      </c>
      <c r="D851" s="185" t="s">
        <v>127</v>
      </c>
      <c r="E851" s="186" t="s">
        <v>1148</v>
      </c>
      <c r="F851" s="187" t="s">
        <v>1149</v>
      </c>
      <c r="G851" s="188" t="s">
        <v>176</v>
      </c>
      <c r="H851" s="189">
        <v>12.300000000000001</v>
      </c>
      <c r="I851" s="190"/>
      <c r="J851" s="191">
        <f>ROUND(I851*H851,2)</f>
        <v>0</v>
      </c>
      <c r="K851" s="187" t="s">
        <v>1</v>
      </c>
      <c r="L851" s="39"/>
      <c r="M851" s="192" t="s">
        <v>1</v>
      </c>
      <c r="N851" s="193" t="s">
        <v>38</v>
      </c>
      <c r="O851" s="77"/>
      <c r="P851" s="194">
        <f>O851*H851</f>
        <v>0</v>
      </c>
      <c r="Q851" s="194">
        <v>0.029999999999999999</v>
      </c>
      <c r="R851" s="194">
        <f>Q851*H851</f>
        <v>0.36899999999999999</v>
      </c>
      <c r="S851" s="194">
        <v>0</v>
      </c>
      <c r="T851" s="195">
        <f>S851*H851</f>
        <v>0</v>
      </c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R851" s="196" t="s">
        <v>225</v>
      </c>
      <c r="AT851" s="196" t="s">
        <v>127</v>
      </c>
      <c r="AU851" s="196" t="s">
        <v>83</v>
      </c>
      <c r="AY851" s="19" t="s">
        <v>125</v>
      </c>
      <c r="BE851" s="197">
        <f>IF(N851="základní",J851,0)</f>
        <v>0</v>
      </c>
      <c r="BF851" s="197">
        <f>IF(N851="snížená",J851,0)</f>
        <v>0</v>
      </c>
      <c r="BG851" s="197">
        <f>IF(N851="zákl. přenesená",J851,0)</f>
        <v>0</v>
      </c>
      <c r="BH851" s="197">
        <f>IF(N851="sníž. přenesená",J851,0)</f>
        <v>0</v>
      </c>
      <c r="BI851" s="197">
        <f>IF(N851="nulová",J851,0)</f>
        <v>0</v>
      </c>
      <c r="BJ851" s="19" t="s">
        <v>81</v>
      </c>
      <c r="BK851" s="197">
        <f>ROUND(I851*H851,2)</f>
        <v>0</v>
      </c>
      <c r="BL851" s="19" t="s">
        <v>225</v>
      </c>
      <c r="BM851" s="196" t="s">
        <v>1150</v>
      </c>
    </row>
    <row r="852" s="2" customFormat="1" ht="32.4" customHeight="1">
      <c r="A852" s="38"/>
      <c r="B852" s="184"/>
      <c r="C852" s="185" t="s">
        <v>1151</v>
      </c>
      <c r="D852" s="185" t="s">
        <v>127</v>
      </c>
      <c r="E852" s="186" t="s">
        <v>1152</v>
      </c>
      <c r="F852" s="187" t="s">
        <v>1153</v>
      </c>
      <c r="G852" s="188" t="s">
        <v>1057</v>
      </c>
      <c r="H852" s="189">
        <v>219.30000000000001</v>
      </c>
      <c r="I852" s="190"/>
      <c r="J852" s="191">
        <f>ROUND(I852*H852,2)</f>
        <v>0</v>
      </c>
      <c r="K852" s="187" t="s">
        <v>1</v>
      </c>
      <c r="L852" s="39"/>
      <c r="M852" s="192" t="s">
        <v>1</v>
      </c>
      <c r="N852" s="193" t="s">
        <v>38</v>
      </c>
      <c r="O852" s="77"/>
      <c r="P852" s="194">
        <f>O852*H852</f>
        <v>0</v>
      </c>
      <c r="Q852" s="194">
        <v>0.001</v>
      </c>
      <c r="R852" s="194">
        <f>Q852*H852</f>
        <v>0.21930000000000002</v>
      </c>
      <c r="S852" s="194">
        <v>0</v>
      </c>
      <c r="T852" s="195">
        <f>S852*H852</f>
        <v>0</v>
      </c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  <c r="AE852" s="38"/>
      <c r="AR852" s="196" t="s">
        <v>225</v>
      </c>
      <c r="AT852" s="196" t="s">
        <v>127</v>
      </c>
      <c r="AU852" s="196" t="s">
        <v>83</v>
      </c>
      <c r="AY852" s="19" t="s">
        <v>125</v>
      </c>
      <c r="BE852" s="197">
        <f>IF(N852="základní",J852,0)</f>
        <v>0</v>
      </c>
      <c r="BF852" s="197">
        <f>IF(N852="snížená",J852,0)</f>
        <v>0</v>
      </c>
      <c r="BG852" s="197">
        <f>IF(N852="zákl. přenesená",J852,0)</f>
        <v>0</v>
      </c>
      <c r="BH852" s="197">
        <f>IF(N852="sníž. přenesená",J852,0)</f>
        <v>0</v>
      </c>
      <c r="BI852" s="197">
        <f>IF(N852="nulová",J852,0)</f>
        <v>0</v>
      </c>
      <c r="BJ852" s="19" t="s">
        <v>81</v>
      </c>
      <c r="BK852" s="197">
        <f>ROUND(I852*H852,2)</f>
        <v>0</v>
      </c>
      <c r="BL852" s="19" t="s">
        <v>225</v>
      </c>
      <c r="BM852" s="196" t="s">
        <v>1154</v>
      </c>
    </row>
    <row r="853" s="2" customFormat="1" ht="43.2" customHeight="1">
      <c r="A853" s="38"/>
      <c r="B853" s="184"/>
      <c r="C853" s="185" t="s">
        <v>1155</v>
      </c>
      <c r="D853" s="185" t="s">
        <v>127</v>
      </c>
      <c r="E853" s="186" t="s">
        <v>1156</v>
      </c>
      <c r="F853" s="187" t="s">
        <v>1157</v>
      </c>
      <c r="G853" s="188" t="s">
        <v>152</v>
      </c>
      <c r="H853" s="189">
        <v>19.393000000000001</v>
      </c>
      <c r="I853" s="190"/>
      <c r="J853" s="191">
        <f>ROUND(I853*H853,2)</f>
        <v>0</v>
      </c>
      <c r="K853" s="187" t="s">
        <v>131</v>
      </c>
      <c r="L853" s="39"/>
      <c r="M853" s="192" t="s">
        <v>1</v>
      </c>
      <c r="N853" s="193" t="s">
        <v>38</v>
      </c>
      <c r="O853" s="77"/>
      <c r="P853" s="194">
        <f>O853*H853</f>
        <v>0</v>
      </c>
      <c r="Q853" s="194">
        <v>0</v>
      </c>
      <c r="R853" s="194">
        <f>Q853*H853</f>
        <v>0</v>
      </c>
      <c r="S853" s="194">
        <v>0</v>
      </c>
      <c r="T853" s="195">
        <f>S853*H853</f>
        <v>0</v>
      </c>
      <c r="U853" s="38"/>
      <c r="V853" s="38"/>
      <c r="W853" s="38"/>
      <c r="X853" s="38"/>
      <c r="Y853" s="38"/>
      <c r="Z853" s="38"/>
      <c r="AA853" s="38"/>
      <c r="AB853" s="38"/>
      <c r="AC853" s="38"/>
      <c r="AD853" s="38"/>
      <c r="AE853" s="38"/>
      <c r="AR853" s="196" t="s">
        <v>225</v>
      </c>
      <c r="AT853" s="196" t="s">
        <v>127</v>
      </c>
      <c r="AU853" s="196" t="s">
        <v>83</v>
      </c>
      <c r="AY853" s="19" t="s">
        <v>125</v>
      </c>
      <c r="BE853" s="197">
        <f>IF(N853="základní",J853,0)</f>
        <v>0</v>
      </c>
      <c r="BF853" s="197">
        <f>IF(N853="snížená",J853,0)</f>
        <v>0</v>
      </c>
      <c r="BG853" s="197">
        <f>IF(N853="zákl. přenesená",J853,0)</f>
        <v>0</v>
      </c>
      <c r="BH853" s="197">
        <f>IF(N853="sníž. přenesená",J853,0)</f>
        <v>0</v>
      </c>
      <c r="BI853" s="197">
        <f>IF(N853="nulová",J853,0)</f>
        <v>0</v>
      </c>
      <c r="BJ853" s="19" t="s">
        <v>81</v>
      </c>
      <c r="BK853" s="197">
        <f>ROUND(I853*H853,2)</f>
        <v>0</v>
      </c>
      <c r="BL853" s="19" t="s">
        <v>225</v>
      </c>
      <c r="BM853" s="196" t="s">
        <v>1158</v>
      </c>
    </row>
    <row r="854" s="12" customFormat="1" ht="22.8" customHeight="1">
      <c r="A854" s="12"/>
      <c r="B854" s="171"/>
      <c r="C854" s="12"/>
      <c r="D854" s="172" t="s">
        <v>72</v>
      </c>
      <c r="E854" s="182" t="s">
        <v>1159</v>
      </c>
      <c r="F854" s="182" t="s">
        <v>1160</v>
      </c>
      <c r="G854" s="12"/>
      <c r="H854" s="12"/>
      <c r="I854" s="174"/>
      <c r="J854" s="183">
        <f>BK854</f>
        <v>0</v>
      </c>
      <c r="K854" s="12"/>
      <c r="L854" s="171"/>
      <c r="M854" s="176"/>
      <c r="N854" s="177"/>
      <c r="O854" s="177"/>
      <c r="P854" s="178">
        <f>SUM(P855:P865)</f>
        <v>0</v>
      </c>
      <c r="Q854" s="177"/>
      <c r="R854" s="178">
        <f>SUM(R855:R865)</f>
        <v>0</v>
      </c>
      <c r="S854" s="177"/>
      <c r="T854" s="179">
        <f>SUM(T855:T865)</f>
        <v>0</v>
      </c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R854" s="172" t="s">
        <v>83</v>
      </c>
      <c r="AT854" s="180" t="s">
        <v>72</v>
      </c>
      <c r="AU854" s="180" t="s">
        <v>81</v>
      </c>
      <c r="AY854" s="172" t="s">
        <v>125</v>
      </c>
      <c r="BK854" s="181">
        <f>SUM(BK855:BK865)</f>
        <v>0</v>
      </c>
    </row>
    <row r="855" s="2" customFormat="1" ht="32.4" customHeight="1">
      <c r="A855" s="38"/>
      <c r="B855" s="184"/>
      <c r="C855" s="185" t="s">
        <v>1161</v>
      </c>
      <c r="D855" s="185" t="s">
        <v>127</v>
      </c>
      <c r="E855" s="186" t="s">
        <v>1162</v>
      </c>
      <c r="F855" s="187" t="s">
        <v>1163</v>
      </c>
      <c r="G855" s="188" t="s">
        <v>176</v>
      </c>
      <c r="H855" s="189">
        <v>82</v>
      </c>
      <c r="I855" s="190"/>
      <c r="J855" s="191">
        <f>ROUND(I855*H855,2)</f>
        <v>0</v>
      </c>
      <c r="K855" s="187" t="s">
        <v>1</v>
      </c>
      <c r="L855" s="39"/>
      <c r="M855" s="192" t="s">
        <v>1</v>
      </c>
      <c r="N855" s="193" t="s">
        <v>38</v>
      </c>
      <c r="O855" s="77"/>
      <c r="P855" s="194">
        <f>O855*H855</f>
        <v>0</v>
      </c>
      <c r="Q855" s="194">
        <v>0</v>
      </c>
      <c r="R855" s="194">
        <f>Q855*H855</f>
        <v>0</v>
      </c>
      <c r="S855" s="194">
        <v>0</v>
      </c>
      <c r="T855" s="195">
        <f>S855*H855</f>
        <v>0</v>
      </c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R855" s="196" t="s">
        <v>225</v>
      </c>
      <c r="AT855" s="196" t="s">
        <v>127</v>
      </c>
      <c r="AU855" s="196" t="s">
        <v>83</v>
      </c>
      <c r="AY855" s="19" t="s">
        <v>125</v>
      </c>
      <c r="BE855" s="197">
        <f>IF(N855="základní",J855,0)</f>
        <v>0</v>
      </c>
      <c r="BF855" s="197">
        <f>IF(N855="snížená",J855,0)</f>
        <v>0</v>
      </c>
      <c r="BG855" s="197">
        <f>IF(N855="zákl. přenesená",J855,0)</f>
        <v>0</v>
      </c>
      <c r="BH855" s="197">
        <f>IF(N855="sníž. přenesená",J855,0)</f>
        <v>0</v>
      </c>
      <c r="BI855" s="197">
        <f>IF(N855="nulová",J855,0)</f>
        <v>0</v>
      </c>
      <c r="BJ855" s="19" t="s">
        <v>81</v>
      </c>
      <c r="BK855" s="197">
        <f>ROUND(I855*H855,2)</f>
        <v>0</v>
      </c>
      <c r="BL855" s="19" t="s">
        <v>225</v>
      </c>
      <c r="BM855" s="196" t="s">
        <v>1164</v>
      </c>
    </row>
    <row r="856" s="2" customFormat="1" ht="43.2" customHeight="1">
      <c r="A856" s="38"/>
      <c r="B856" s="184"/>
      <c r="C856" s="185" t="s">
        <v>1165</v>
      </c>
      <c r="D856" s="185" t="s">
        <v>127</v>
      </c>
      <c r="E856" s="186" t="s">
        <v>1166</v>
      </c>
      <c r="F856" s="187" t="s">
        <v>1167</v>
      </c>
      <c r="G856" s="188" t="s">
        <v>176</v>
      </c>
      <c r="H856" s="189">
        <v>1751.24</v>
      </c>
      <c r="I856" s="190"/>
      <c r="J856" s="191">
        <f>ROUND(I856*H856,2)</f>
        <v>0</v>
      </c>
      <c r="K856" s="187" t="s">
        <v>1</v>
      </c>
      <c r="L856" s="39"/>
      <c r="M856" s="192" t="s">
        <v>1</v>
      </c>
      <c r="N856" s="193" t="s">
        <v>38</v>
      </c>
      <c r="O856" s="77"/>
      <c r="P856" s="194">
        <f>O856*H856</f>
        <v>0</v>
      </c>
      <c r="Q856" s="194">
        <v>0</v>
      </c>
      <c r="R856" s="194">
        <f>Q856*H856</f>
        <v>0</v>
      </c>
      <c r="S856" s="194">
        <v>0</v>
      </c>
      <c r="T856" s="195">
        <f>S856*H856</f>
        <v>0</v>
      </c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  <c r="AE856" s="38"/>
      <c r="AR856" s="196" t="s">
        <v>225</v>
      </c>
      <c r="AT856" s="196" t="s">
        <v>127</v>
      </c>
      <c r="AU856" s="196" t="s">
        <v>83</v>
      </c>
      <c r="AY856" s="19" t="s">
        <v>125</v>
      </c>
      <c r="BE856" s="197">
        <f>IF(N856="základní",J856,0)</f>
        <v>0</v>
      </c>
      <c r="BF856" s="197">
        <f>IF(N856="snížená",J856,0)</f>
        <v>0</v>
      </c>
      <c r="BG856" s="197">
        <f>IF(N856="zákl. přenesená",J856,0)</f>
        <v>0</v>
      </c>
      <c r="BH856" s="197">
        <f>IF(N856="sníž. přenesená",J856,0)</f>
        <v>0</v>
      </c>
      <c r="BI856" s="197">
        <f>IF(N856="nulová",J856,0)</f>
        <v>0</v>
      </c>
      <c r="BJ856" s="19" t="s">
        <v>81</v>
      </c>
      <c r="BK856" s="197">
        <f>ROUND(I856*H856,2)</f>
        <v>0</v>
      </c>
      <c r="BL856" s="19" t="s">
        <v>225</v>
      </c>
      <c r="BM856" s="196" t="s">
        <v>1168</v>
      </c>
    </row>
    <row r="857" s="14" customFormat="1">
      <c r="A857" s="14"/>
      <c r="B857" s="206"/>
      <c r="C857" s="14"/>
      <c r="D857" s="199" t="s">
        <v>134</v>
      </c>
      <c r="E857" s="207" t="s">
        <v>1</v>
      </c>
      <c r="F857" s="208" t="s">
        <v>1169</v>
      </c>
      <c r="G857" s="14"/>
      <c r="H857" s="209">
        <v>1751.24</v>
      </c>
      <c r="I857" s="210"/>
      <c r="J857" s="14"/>
      <c r="K857" s="14"/>
      <c r="L857" s="206"/>
      <c r="M857" s="211"/>
      <c r="N857" s="212"/>
      <c r="O857" s="212"/>
      <c r="P857" s="212"/>
      <c r="Q857" s="212"/>
      <c r="R857" s="212"/>
      <c r="S857" s="212"/>
      <c r="T857" s="213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07" t="s">
        <v>134</v>
      </c>
      <c r="AU857" s="207" t="s">
        <v>83</v>
      </c>
      <c r="AV857" s="14" t="s">
        <v>83</v>
      </c>
      <c r="AW857" s="14" t="s">
        <v>30</v>
      </c>
      <c r="AX857" s="14" t="s">
        <v>81</v>
      </c>
      <c r="AY857" s="207" t="s">
        <v>125</v>
      </c>
    </row>
    <row r="858" s="2" customFormat="1" ht="43.2" customHeight="1">
      <c r="A858" s="38"/>
      <c r="B858" s="184"/>
      <c r="C858" s="185" t="s">
        <v>1170</v>
      </c>
      <c r="D858" s="185" t="s">
        <v>127</v>
      </c>
      <c r="E858" s="186" t="s">
        <v>1171</v>
      </c>
      <c r="F858" s="187" t="s">
        <v>1172</v>
      </c>
      <c r="G858" s="188" t="s">
        <v>176</v>
      </c>
      <c r="H858" s="189">
        <v>300</v>
      </c>
      <c r="I858" s="190"/>
      <c r="J858" s="191">
        <f>ROUND(I858*H858,2)</f>
        <v>0</v>
      </c>
      <c r="K858" s="187" t="s">
        <v>1</v>
      </c>
      <c r="L858" s="39"/>
      <c r="M858" s="192" t="s">
        <v>1</v>
      </c>
      <c r="N858" s="193" t="s">
        <v>38</v>
      </c>
      <c r="O858" s="77"/>
      <c r="P858" s="194">
        <f>O858*H858</f>
        <v>0</v>
      </c>
      <c r="Q858" s="194">
        <v>0</v>
      </c>
      <c r="R858" s="194">
        <f>Q858*H858</f>
        <v>0</v>
      </c>
      <c r="S858" s="194">
        <v>0</v>
      </c>
      <c r="T858" s="195">
        <f>S858*H858</f>
        <v>0</v>
      </c>
      <c r="U858" s="38"/>
      <c r="V858" s="38"/>
      <c r="W858" s="38"/>
      <c r="X858" s="38"/>
      <c r="Y858" s="38"/>
      <c r="Z858" s="38"/>
      <c r="AA858" s="38"/>
      <c r="AB858" s="38"/>
      <c r="AC858" s="38"/>
      <c r="AD858" s="38"/>
      <c r="AE858" s="38"/>
      <c r="AR858" s="196" t="s">
        <v>225</v>
      </c>
      <c r="AT858" s="196" t="s">
        <v>127</v>
      </c>
      <c r="AU858" s="196" t="s">
        <v>83</v>
      </c>
      <c r="AY858" s="19" t="s">
        <v>125</v>
      </c>
      <c r="BE858" s="197">
        <f>IF(N858="základní",J858,0)</f>
        <v>0</v>
      </c>
      <c r="BF858" s="197">
        <f>IF(N858="snížená",J858,0)</f>
        <v>0</v>
      </c>
      <c r="BG858" s="197">
        <f>IF(N858="zákl. přenesená",J858,0)</f>
        <v>0</v>
      </c>
      <c r="BH858" s="197">
        <f>IF(N858="sníž. přenesená",J858,0)</f>
        <v>0</v>
      </c>
      <c r="BI858" s="197">
        <f>IF(N858="nulová",J858,0)</f>
        <v>0</v>
      </c>
      <c r="BJ858" s="19" t="s">
        <v>81</v>
      </c>
      <c r="BK858" s="197">
        <f>ROUND(I858*H858,2)</f>
        <v>0</v>
      </c>
      <c r="BL858" s="19" t="s">
        <v>225</v>
      </c>
      <c r="BM858" s="196" t="s">
        <v>1173</v>
      </c>
    </row>
    <row r="859" s="2" customFormat="1" ht="43.2" customHeight="1">
      <c r="A859" s="38"/>
      <c r="B859" s="184"/>
      <c r="C859" s="185" t="s">
        <v>1174</v>
      </c>
      <c r="D859" s="185" t="s">
        <v>127</v>
      </c>
      <c r="E859" s="186" t="s">
        <v>1175</v>
      </c>
      <c r="F859" s="187" t="s">
        <v>1176</v>
      </c>
      <c r="G859" s="188" t="s">
        <v>176</v>
      </c>
      <c r="H859" s="189">
        <v>1651.0999999999999</v>
      </c>
      <c r="I859" s="190"/>
      <c r="J859" s="191">
        <f>ROUND(I859*H859,2)</f>
        <v>0</v>
      </c>
      <c r="K859" s="187" t="s">
        <v>1</v>
      </c>
      <c r="L859" s="39"/>
      <c r="M859" s="192" t="s">
        <v>1</v>
      </c>
      <c r="N859" s="193" t="s">
        <v>38</v>
      </c>
      <c r="O859" s="77"/>
      <c r="P859" s="194">
        <f>O859*H859</f>
        <v>0</v>
      </c>
      <c r="Q859" s="194">
        <v>0</v>
      </c>
      <c r="R859" s="194">
        <f>Q859*H859</f>
        <v>0</v>
      </c>
      <c r="S859" s="194">
        <v>0</v>
      </c>
      <c r="T859" s="195">
        <f>S859*H859</f>
        <v>0</v>
      </c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  <c r="AE859" s="38"/>
      <c r="AR859" s="196" t="s">
        <v>225</v>
      </c>
      <c r="AT859" s="196" t="s">
        <v>127</v>
      </c>
      <c r="AU859" s="196" t="s">
        <v>83</v>
      </c>
      <c r="AY859" s="19" t="s">
        <v>125</v>
      </c>
      <c r="BE859" s="197">
        <f>IF(N859="základní",J859,0)</f>
        <v>0</v>
      </c>
      <c r="BF859" s="197">
        <f>IF(N859="snížená",J859,0)</f>
        <v>0</v>
      </c>
      <c r="BG859" s="197">
        <f>IF(N859="zákl. přenesená",J859,0)</f>
        <v>0</v>
      </c>
      <c r="BH859" s="197">
        <f>IF(N859="sníž. přenesená",J859,0)</f>
        <v>0</v>
      </c>
      <c r="BI859" s="197">
        <f>IF(N859="nulová",J859,0)</f>
        <v>0</v>
      </c>
      <c r="BJ859" s="19" t="s">
        <v>81</v>
      </c>
      <c r="BK859" s="197">
        <f>ROUND(I859*H859,2)</f>
        <v>0</v>
      </c>
      <c r="BL859" s="19" t="s">
        <v>225</v>
      </c>
      <c r="BM859" s="196" t="s">
        <v>1177</v>
      </c>
    </row>
    <row r="860" s="14" customFormat="1">
      <c r="A860" s="14"/>
      <c r="B860" s="206"/>
      <c r="C860" s="14"/>
      <c r="D860" s="199" t="s">
        <v>134</v>
      </c>
      <c r="E860" s="207" t="s">
        <v>1</v>
      </c>
      <c r="F860" s="208" t="s">
        <v>1178</v>
      </c>
      <c r="G860" s="14"/>
      <c r="H860" s="209">
        <v>1651.0999999999999</v>
      </c>
      <c r="I860" s="210"/>
      <c r="J860" s="14"/>
      <c r="K860" s="14"/>
      <c r="L860" s="206"/>
      <c r="M860" s="211"/>
      <c r="N860" s="212"/>
      <c r="O860" s="212"/>
      <c r="P860" s="212"/>
      <c r="Q860" s="212"/>
      <c r="R860" s="212"/>
      <c r="S860" s="212"/>
      <c r="T860" s="213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07" t="s">
        <v>134</v>
      </c>
      <c r="AU860" s="207" t="s">
        <v>83</v>
      </c>
      <c r="AV860" s="14" t="s">
        <v>83</v>
      </c>
      <c r="AW860" s="14" t="s">
        <v>30</v>
      </c>
      <c r="AX860" s="14" t="s">
        <v>81</v>
      </c>
      <c r="AY860" s="207" t="s">
        <v>125</v>
      </c>
    </row>
    <row r="861" s="2" customFormat="1" ht="32.4" customHeight="1">
      <c r="A861" s="38"/>
      <c r="B861" s="184"/>
      <c r="C861" s="185" t="s">
        <v>1179</v>
      </c>
      <c r="D861" s="185" t="s">
        <v>127</v>
      </c>
      <c r="E861" s="186" t="s">
        <v>1180</v>
      </c>
      <c r="F861" s="187" t="s">
        <v>1181</v>
      </c>
      <c r="G861" s="188" t="s">
        <v>176</v>
      </c>
      <c r="H861" s="189">
        <v>66.793999999999997</v>
      </c>
      <c r="I861" s="190"/>
      <c r="J861" s="191">
        <f>ROUND(I861*H861,2)</f>
        <v>0</v>
      </c>
      <c r="K861" s="187" t="s">
        <v>1</v>
      </c>
      <c r="L861" s="39"/>
      <c r="M861" s="192" t="s">
        <v>1</v>
      </c>
      <c r="N861" s="193" t="s">
        <v>38</v>
      </c>
      <c r="O861" s="77"/>
      <c r="P861" s="194">
        <f>O861*H861</f>
        <v>0</v>
      </c>
      <c r="Q861" s="194">
        <v>0</v>
      </c>
      <c r="R861" s="194">
        <f>Q861*H861</f>
        <v>0</v>
      </c>
      <c r="S861" s="194">
        <v>0</v>
      </c>
      <c r="T861" s="195">
        <f>S861*H861</f>
        <v>0</v>
      </c>
      <c r="U861" s="38"/>
      <c r="V861" s="38"/>
      <c r="W861" s="38"/>
      <c r="X861" s="38"/>
      <c r="Y861" s="38"/>
      <c r="Z861" s="38"/>
      <c r="AA861" s="38"/>
      <c r="AB861" s="38"/>
      <c r="AC861" s="38"/>
      <c r="AD861" s="38"/>
      <c r="AE861" s="38"/>
      <c r="AR861" s="196" t="s">
        <v>225</v>
      </c>
      <c r="AT861" s="196" t="s">
        <v>127</v>
      </c>
      <c r="AU861" s="196" t="s">
        <v>83</v>
      </c>
      <c r="AY861" s="19" t="s">
        <v>125</v>
      </c>
      <c r="BE861" s="197">
        <f>IF(N861="základní",J861,0)</f>
        <v>0</v>
      </c>
      <c r="BF861" s="197">
        <f>IF(N861="snížená",J861,0)</f>
        <v>0</v>
      </c>
      <c r="BG861" s="197">
        <f>IF(N861="zákl. přenesená",J861,0)</f>
        <v>0</v>
      </c>
      <c r="BH861" s="197">
        <f>IF(N861="sníž. přenesená",J861,0)</f>
        <v>0</v>
      </c>
      <c r="BI861" s="197">
        <f>IF(N861="nulová",J861,0)</f>
        <v>0</v>
      </c>
      <c r="BJ861" s="19" t="s">
        <v>81</v>
      </c>
      <c r="BK861" s="197">
        <f>ROUND(I861*H861,2)</f>
        <v>0</v>
      </c>
      <c r="BL861" s="19" t="s">
        <v>225</v>
      </c>
      <c r="BM861" s="196" t="s">
        <v>1182</v>
      </c>
    </row>
    <row r="862" s="2" customFormat="1" ht="14.4" customHeight="1">
      <c r="A862" s="38"/>
      <c r="B862" s="184"/>
      <c r="C862" s="185" t="s">
        <v>1183</v>
      </c>
      <c r="D862" s="185" t="s">
        <v>127</v>
      </c>
      <c r="E862" s="186" t="s">
        <v>1184</v>
      </c>
      <c r="F862" s="187" t="s">
        <v>1185</v>
      </c>
      <c r="G862" s="188" t="s">
        <v>222</v>
      </c>
      <c r="H862" s="189">
        <v>859.25</v>
      </c>
      <c r="I862" s="190"/>
      <c r="J862" s="191">
        <f>ROUND(I862*H862,2)</f>
        <v>0</v>
      </c>
      <c r="K862" s="187" t="s">
        <v>1</v>
      </c>
      <c r="L862" s="39"/>
      <c r="M862" s="192" t="s">
        <v>1</v>
      </c>
      <c r="N862" s="193" t="s">
        <v>38</v>
      </c>
      <c r="O862" s="77"/>
      <c r="P862" s="194">
        <f>O862*H862</f>
        <v>0</v>
      </c>
      <c r="Q862" s="194">
        <v>0</v>
      </c>
      <c r="R862" s="194">
        <f>Q862*H862</f>
        <v>0</v>
      </c>
      <c r="S862" s="194">
        <v>0</v>
      </c>
      <c r="T862" s="195">
        <f>S862*H862</f>
        <v>0</v>
      </c>
      <c r="U862" s="38"/>
      <c r="V862" s="38"/>
      <c r="W862" s="38"/>
      <c r="X862" s="38"/>
      <c r="Y862" s="38"/>
      <c r="Z862" s="38"/>
      <c r="AA862" s="38"/>
      <c r="AB862" s="38"/>
      <c r="AC862" s="38"/>
      <c r="AD862" s="38"/>
      <c r="AE862" s="38"/>
      <c r="AR862" s="196" t="s">
        <v>225</v>
      </c>
      <c r="AT862" s="196" t="s">
        <v>127</v>
      </c>
      <c r="AU862" s="196" t="s">
        <v>83</v>
      </c>
      <c r="AY862" s="19" t="s">
        <v>125</v>
      </c>
      <c r="BE862" s="197">
        <f>IF(N862="základní",J862,0)</f>
        <v>0</v>
      </c>
      <c r="BF862" s="197">
        <f>IF(N862="snížená",J862,0)</f>
        <v>0</v>
      </c>
      <c r="BG862" s="197">
        <f>IF(N862="zákl. přenesená",J862,0)</f>
        <v>0</v>
      </c>
      <c r="BH862" s="197">
        <f>IF(N862="sníž. přenesená",J862,0)</f>
        <v>0</v>
      </c>
      <c r="BI862" s="197">
        <f>IF(N862="nulová",J862,0)</f>
        <v>0</v>
      </c>
      <c r="BJ862" s="19" t="s">
        <v>81</v>
      </c>
      <c r="BK862" s="197">
        <f>ROUND(I862*H862,2)</f>
        <v>0</v>
      </c>
      <c r="BL862" s="19" t="s">
        <v>225</v>
      </c>
      <c r="BM862" s="196" t="s">
        <v>1186</v>
      </c>
    </row>
    <row r="863" s="14" customFormat="1">
      <c r="A863" s="14"/>
      <c r="B863" s="206"/>
      <c r="C863" s="14"/>
      <c r="D863" s="199" t="s">
        <v>134</v>
      </c>
      <c r="E863" s="207" t="s">
        <v>1</v>
      </c>
      <c r="F863" s="208" t="s">
        <v>1187</v>
      </c>
      <c r="G863" s="14"/>
      <c r="H863" s="209">
        <v>436.13999999999999</v>
      </c>
      <c r="I863" s="210"/>
      <c r="J863" s="14"/>
      <c r="K863" s="14"/>
      <c r="L863" s="206"/>
      <c r="M863" s="211"/>
      <c r="N863" s="212"/>
      <c r="O863" s="212"/>
      <c r="P863" s="212"/>
      <c r="Q863" s="212"/>
      <c r="R863" s="212"/>
      <c r="S863" s="212"/>
      <c r="T863" s="213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07" t="s">
        <v>134</v>
      </c>
      <c r="AU863" s="207" t="s">
        <v>83</v>
      </c>
      <c r="AV863" s="14" t="s">
        <v>83</v>
      </c>
      <c r="AW863" s="14" t="s">
        <v>30</v>
      </c>
      <c r="AX863" s="14" t="s">
        <v>73</v>
      </c>
      <c r="AY863" s="207" t="s">
        <v>125</v>
      </c>
    </row>
    <row r="864" s="14" customFormat="1">
      <c r="A864" s="14"/>
      <c r="B864" s="206"/>
      <c r="C864" s="14"/>
      <c r="D864" s="199" t="s">
        <v>134</v>
      </c>
      <c r="E864" s="207" t="s">
        <v>1</v>
      </c>
      <c r="F864" s="208" t="s">
        <v>1188</v>
      </c>
      <c r="G864" s="14"/>
      <c r="H864" s="209">
        <v>423.11000000000001</v>
      </c>
      <c r="I864" s="210"/>
      <c r="J864" s="14"/>
      <c r="K864" s="14"/>
      <c r="L864" s="206"/>
      <c r="M864" s="211"/>
      <c r="N864" s="212"/>
      <c r="O864" s="212"/>
      <c r="P864" s="212"/>
      <c r="Q864" s="212"/>
      <c r="R864" s="212"/>
      <c r="S864" s="212"/>
      <c r="T864" s="213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07" t="s">
        <v>134</v>
      </c>
      <c r="AU864" s="207" t="s">
        <v>83</v>
      </c>
      <c r="AV864" s="14" t="s">
        <v>83</v>
      </c>
      <c r="AW864" s="14" t="s">
        <v>30</v>
      </c>
      <c r="AX864" s="14" t="s">
        <v>73</v>
      </c>
      <c r="AY864" s="207" t="s">
        <v>125</v>
      </c>
    </row>
    <row r="865" s="15" customFormat="1">
      <c r="A865" s="15"/>
      <c r="B865" s="214"/>
      <c r="C865" s="15"/>
      <c r="D865" s="199" t="s">
        <v>134</v>
      </c>
      <c r="E865" s="215" t="s">
        <v>1</v>
      </c>
      <c r="F865" s="216" t="s">
        <v>139</v>
      </c>
      <c r="G865" s="15"/>
      <c r="H865" s="217">
        <v>859.25</v>
      </c>
      <c r="I865" s="218"/>
      <c r="J865" s="15"/>
      <c r="K865" s="15"/>
      <c r="L865" s="214"/>
      <c r="M865" s="219"/>
      <c r="N865" s="220"/>
      <c r="O865" s="220"/>
      <c r="P865" s="220"/>
      <c r="Q865" s="220"/>
      <c r="R865" s="220"/>
      <c r="S865" s="220"/>
      <c r="T865" s="221"/>
      <c r="U865" s="15"/>
      <c r="V865" s="15"/>
      <c r="W865" s="15"/>
      <c r="X865" s="15"/>
      <c r="Y865" s="15"/>
      <c r="Z865" s="15"/>
      <c r="AA865" s="15"/>
      <c r="AB865" s="15"/>
      <c r="AC865" s="15"/>
      <c r="AD865" s="15"/>
      <c r="AE865" s="15"/>
      <c r="AT865" s="215" t="s">
        <v>134</v>
      </c>
      <c r="AU865" s="215" t="s">
        <v>83</v>
      </c>
      <c r="AV865" s="15" t="s">
        <v>132</v>
      </c>
      <c r="AW865" s="15" t="s">
        <v>30</v>
      </c>
      <c r="AX865" s="15" t="s">
        <v>81</v>
      </c>
      <c r="AY865" s="215" t="s">
        <v>125</v>
      </c>
    </row>
    <row r="866" s="12" customFormat="1" ht="22.8" customHeight="1">
      <c r="A866" s="12"/>
      <c r="B866" s="171"/>
      <c r="C866" s="12"/>
      <c r="D866" s="172" t="s">
        <v>72</v>
      </c>
      <c r="E866" s="182" t="s">
        <v>1189</v>
      </c>
      <c r="F866" s="182" t="s">
        <v>1190</v>
      </c>
      <c r="G866" s="12"/>
      <c r="H866" s="12"/>
      <c r="I866" s="174"/>
      <c r="J866" s="183">
        <f>BK866</f>
        <v>0</v>
      </c>
      <c r="K866" s="12"/>
      <c r="L866" s="171"/>
      <c r="M866" s="176"/>
      <c r="N866" s="177"/>
      <c r="O866" s="177"/>
      <c r="P866" s="178">
        <f>SUM(P867:P975)</f>
        <v>0</v>
      </c>
      <c r="Q866" s="177"/>
      <c r="R866" s="178">
        <f>SUM(R867:R975)</f>
        <v>0.74940400000000007</v>
      </c>
      <c r="S866" s="177"/>
      <c r="T866" s="179">
        <f>SUM(T867:T975)</f>
        <v>0</v>
      </c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R866" s="172" t="s">
        <v>83</v>
      </c>
      <c r="AT866" s="180" t="s">
        <v>72</v>
      </c>
      <c r="AU866" s="180" t="s">
        <v>81</v>
      </c>
      <c r="AY866" s="172" t="s">
        <v>125</v>
      </c>
      <c r="BK866" s="181">
        <f>SUM(BK867:BK975)</f>
        <v>0</v>
      </c>
    </row>
    <row r="867" s="2" customFormat="1" ht="14.4" customHeight="1">
      <c r="A867" s="38"/>
      <c r="B867" s="184"/>
      <c r="C867" s="185" t="s">
        <v>1191</v>
      </c>
      <c r="D867" s="185" t="s">
        <v>127</v>
      </c>
      <c r="E867" s="186" t="s">
        <v>1192</v>
      </c>
      <c r="F867" s="187" t="s">
        <v>1193</v>
      </c>
      <c r="G867" s="188" t="s">
        <v>176</v>
      </c>
      <c r="H867" s="189">
        <v>5.9059999999999997</v>
      </c>
      <c r="I867" s="190"/>
      <c r="J867" s="191">
        <f>ROUND(I867*H867,2)</f>
        <v>0</v>
      </c>
      <c r="K867" s="187" t="s">
        <v>1</v>
      </c>
      <c r="L867" s="39"/>
      <c r="M867" s="192" t="s">
        <v>1</v>
      </c>
      <c r="N867" s="193" t="s">
        <v>38</v>
      </c>
      <c r="O867" s="77"/>
      <c r="P867" s="194">
        <f>O867*H867</f>
        <v>0</v>
      </c>
      <c r="Q867" s="194">
        <v>0</v>
      </c>
      <c r="R867" s="194">
        <f>Q867*H867</f>
        <v>0</v>
      </c>
      <c r="S867" s="194">
        <v>0</v>
      </c>
      <c r="T867" s="195">
        <f>S867*H867</f>
        <v>0</v>
      </c>
      <c r="U867" s="38"/>
      <c r="V867" s="38"/>
      <c r="W867" s="38"/>
      <c r="X867" s="38"/>
      <c r="Y867" s="38"/>
      <c r="Z867" s="38"/>
      <c r="AA867" s="38"/>
      <c r="AB867" s="38"/>
      <c r="AC867" s="38"/>
      <c r="AD867" s="38"/>
      <c r="AE867" s="38"/>
      <c r="AR867" s="196" t="s">
        <v>225</v>
      </c>
      <c r="AT867" s="196" t="s">
        <v>127</v>
      </c>
      <c r="AU867" s="196" t="s">
        <v>83</v>
      </c>
      <c r="AY867" s="19" t="s">
        <v>125</v>
      </c>
      <c r="BE867" s="197">
        <f>IF(N867="základní",J867,0)</f>
        <v>0</v>
      </c>
      <c r="BF867" s="197">
        <f>IF(N867="snížená",J867,0)</f>
        <v>0</v>
      </c>
      <c r="BG867" s="197">
        <f>IF(N867="zákl. přenesená",J867,0)</f>
        <v>0</v>
      </c>
      <c r="BH867" s="197">
        <f>IF(N867="sníž. přenesená",J867,0)</f>
        <v>0</v>
      </c>
      <c r="BI867" s="197">
        <f>IF(N867="nulová",J867,0)</f>
        <v>0</v>
      </c>
      <c r="BJ867" s="19" t="s">
        <v>81</v>
      </c>
      <c r="BK867" s="197">
        <f>ROUND(I867*H867,2)</f>
        <v>0</v>
      </c>
      <c r="BL867" s="19" t="s">
        <v>225</v>
      </c>
      <c r="BM867" s="196" t="s">
        <v>1194</v>
      </c>
    </row>
    <row r="868" s="14" customFormat="1">
      <c r="A868" s="14"/>
      <c r="B868" s="206"/>
      <c r="C868" s="14"/>
      <c r="D868" s="199" t="s">
        <v>134</v>
      </c>
      <c r="E868" s="207" t="s">
        <v>1</v>
      </c>
      <c r="F868" s="208" t="s">
        <v>1195</v>
      </c>
      <c r="G868" s="14"/>
      <c r="H868" s="209">
        <v>5.9059999999999997</v>
      </c>
      <c r="I868" s="210"/>
      <c r="J868" s="14"/>
      <c r="K868" s="14"/>
      <c r="L868" s="206"/>
      <c r="M868" s="211"/>
      <c r="N868" s="212"/>
      <c r="O868" s="212"/>
      <c r="P868" s="212"/>
      <c r="Q868" s="212"/>
      <c r="R868" s="212"/>
      <c r="S868" s="212"/>
      <c r="T868" s="213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07" t="s">
        <v>134</v>
      </c>
      <c r="AU868" s="207" t="s">
        <v>83</v>
      </c>
      <c r="AV868" s="14" t="s">
        <v>83</v>
      </c>
      <c r="AW868" s="14" t="s">
        <v>30</v>
      </c>
      <c r="AX868" s="14" t="s">
        <v>81</v>
      </c>
      <c r="AY868" s="207" t="s">
        <v>125</v>
      </c>
    </row>
    <row r="869" s="2" customFormat="1" ht="43.2" customHeight="1">
      <c r="A869" s="38"/>
      <c r="B869" s="184"/>
      <c r="C869" s="185" t="s">
        <v>1196</v>
      </c>
      <c r="D869" s="185" t="s">
        <v>127</v>
      </c>
      <c r="E869" s="186" t="s">
        <v>1197</v>
      </c>
      <c r="F869" s="187" t="s">
        <v>1198</v>
      </c>
      <c r="G869" s="188" t="s">
        <v>176</v>
      </c>
      <c r="H869" s="189">
        <v>7494.04</v>
      </c>
      <c r="I869" s="190"/>
      <c r="J869" s="191">
        <f>ROUND(I869*H869,2)</f>
        <v>0</v>
      </c>
      <c r="K869" s="187" t="s">
        <v>131</v>
      </c>
      <c r="L869" s="39"/>
      <c r="M869" s="192" t="s">
        <v>1</v>
      </c>
      <c r="N869" s="193" t="s">
        <v>38</v>
      </c>
      <c r="O869" s="77"/>
      <c r="P869" s="194">
        <f>O869*H869</f>
        <v>0</v>
      </c>
      <c r="Q869" s="194">
        <v>0.00010000000000000001</v>
      </c>
      <c r="R869" s="194">
        <f>Q869*H869</f>
        <v>0.74940400000000007</v>
      </c>
      <c r="S869" s="194">
        <v>0</v>
      </c>
      <c r="T869" s="195">
        <f>S869*H869</f>
        <v>0</v>
      </c>
      <c r="U869" s="38"/>
      <c r="V869" s="38"/>
      <c r="W869" s="38"/>
      <c r="X869" s="38"/>
      <c r="Y869" s="38"/>
      <c r="Z869" s="38"/>
      <c r="AA869" s="38"/>
      <c r="AB869" s="38"/>
      <c r="AC869" s="38"/>
      <c r="AD869" s="38"/>
      <c r="AE869" s="38"/>
      <c r="AR869" s="196" t="s">
        <v>225</v>
      </c>
      <c r="AT869" s="196" t="s">
        <v>127</v>
      </c>
      <c r="AU869" s="196" t="s">
        <v>83</v>
      </c>
      <c r="AY869" s="19" t="s">
        <v>125</v>
      </c>
      <c r="BE869" s="197">
        <f>IF(N869="základní",J869,0)</f>
        <v>0</v>
      </c>
      <c r="BF869" s="197">
        <f>IF(N869="snížená",J869,0)</f>
        <v>0</v>
      </c>
      <c r="BG869" s="197">
        <f>IF(N869="zákl. přenesená",J869,0)</f>
        <v>0</v>
      </c>
      <c r="BH869" s="197">
        <f>IF(N869="sníž. přenesená",J869,0)</f>
        <v>0</v>
      </c>
      <c r="BI869" s="197">
        <f>IF(N869="nulová",J869,0)</f>
        <v>0</v>
      </c>
      <c r="BJ869" s="19" t="s">
        <v>81</v>
      </c>
      <c r="BK869" s="197">
        <f>ROUND(I869*H869,2)</f>
        <v>0</v>
      </c>
      <c r="BL869" s="19" t="s">
        <v>225</v>
      </c>
      <c r="BM869" s="196" t="s">
        <v>1199</v>
      </c>
    </row>
    <row r="870" s="13" customFormat="1">
      <c r="A870" s="13"/>
      <c r="B870" s="198"/>
      <c r="C870" s="13"/>
      <c r="D870" s="199" t="s">
        <v>134</v>
      </c>
      <c r="E870" s="200" t="s">
        <v>1</v>
      </c>
      <c r="F870" s="201" t="s">
        <v>1200</v>
      </c>
      <c r="G870" s="13"/>
      <c r="H870" s="200" t="s">
        <v>1</v>
      </c>
      <c r="I870" s="202"/>
      <c r="J870" s="13"/>
      <c r="K870" s="13"/>
      <c r="L870" s="198"/>
      <c r="M870" s="203"/>
      <c r="N870" s="204"/>
      <c r="O870" s="204"/>
      <c r="P870" s="204"/>
      <c r="Q870" s="204"/>
      <c r="R870" s="204"/>
      <c r="S870" s="204"/>
      <c r="T870" s="205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00" t="s">
        <v>134</v>
      </c>
      <c r="AU870" s="200" t="s">
        <v>83</v>
      </c>
      <c r="AV870" s="13" t="s">
        <v>81</v>
      </c>
      <c r="AW870" s="13" t="s">
        <v>30</v>
      </c>
      <c r="AX870" s="13" t="s">
        <v>73</v>
      </c>
      <c r="AY870" s="200" t="s">
        <v>125</v>
      </c>
    </row>
    <row r="871" s="13" customFormat="1">
      <c r="A871" s="13"/>
      <c r="B871" s="198"/>
      <c r="C871" s="13"/>
      <c r="D871" s="199" t="s">
        <v>134</v>
      </c>
      <c r="E871" s="200" t="s">
        <v>1</v>
      </c>
      <c r="F871" s="201" t="s">
        <v>372</v>
      </c>
      <c r="G871" s="13"/>
      <c r="H871" s="200" t="s">
        <v>1</v>
      </c>
      <c r="I871" s="202"/>
      <c r="J871" s="13"/>
      <c r="K871" s="13"/>
      <c r="L871" s="198"/>
      <c r="M871" s="203"/>
      <c r="N871" s="204"/>
      <c r="O871" s="204"/>
      <c r="P871" s="204"/>
      <c r="Q871" s="204"/>
      <c r="R871" s="204"/>
      <c r="S871" s="204"/>
      <c r="T871" s="205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00" t="s">
        <v>134</v>
      </c>
      <c r="AU871" s="200" t="s">
        <v>83</v>
      </c>
      <c r="AV871" s="13" t="s">
        <v>81</v>
      </c>
      <c r="AW871" s="13" t="s">
        <v>30</v>
      </c>
      <c r="AX871" s="13" t="s">
        <v>73</v>
      </c>
      <c r="AY871" s="200" t="s">
        <v>125</v>
      </c>
    </row>
    <row r="872" s="14" customFormat="1">
      <c r="A872" s="14"/>
      <c r="B872" s="206"/>
      <c r="C872" s="14"/>
      <c r="D872" s="199" t="s">
        <v>134</v>
      </c>
      <c r="E872" s="207" t="s">
        <v>1</v>
      </c>
      <c r="F872" s="208" t="s">
        <v>454</v>
      </c>
      <c r="G872" s="14"/>
      <c r="H872" s="209">
        <v>115.645</v>
      </c>
      <c r="I872" s="210"/>
      <c r="J872" s="14"/>
      <c r="K872" s="14"/>
      <c r="L872" s="206"/>
      <c r="M872" s="211"/>
      <c r="N872" s="212"/>
      <c r="O872" s="212"/>
      <c r="P872" s="212"/>
      <c r="Q872" s="212"/>
      <c r="R872" s="212"/>
      <c r="S872" s="212"/>
      <c r="T872" s="213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07" t="s">
        <v>134</v>
      </c>
      <c r="AU872" s="207" t="s">
        <v>83</v>
      </c>
      <c r="AV872" s="14" t="s">
        <v>83</v>
      </c>
      <c r="AW872" s="14" t="s">
        <v>30</v>
      </c>
      <c r="AX872" s="14" t="s">
        <v>73</v>
      </c>
      <c r="AY872" s="207" t="s">
        <v>125</v>
      </c>
    </row>
    <row r="873" s="16" customFormat="1">
      <c r="A873" s="16"/>
      <c r="B873" s="232"/>
      <c r="C873" s="16"/>
      <c r="D873" s="199" t="s">
        <v>134</v>
      </c>
      <c r="E873" s="233" t="s">
        <v>1</v>
      </c>
      <c r="F873" s="234" t="s">
        <v>409</v>
      </c>
      <c r="G873" s="16"/>
      <c r="H873" s="235">
        <v>115.645</v>
      </c>
      <c r="I873" s="236"/>
      <c r="J873" s="16"/>
      <c r="K873" s="16"/>
      <c r="L873" s="232"/>
      <c r="M873" s="237"/>
      <c r="N873" s="238"/>
      <c r="O873" s="238"/>
      <c r="P873" s="238"/>
      <c r="Q873" s="238"/>
      <c r="R873" s="238"/>
      <c r="S873" s="238"/>
      <c r="T873" s="239"/>
      <c r="U873" s="16"/>
      <c r="V873" s="16"/>
      <c r="W873" s="16"/>
      <c r="X873" s="16"/>
      <c r="Y873" s="16"/>
      <c r="Z873" s="16"/>
      <c r="AA873" s="16"/>
      <c r="AB873" s="16"/>
      <c r="AC873" s="16"/>
      <c r="AD873" s="16"/>
      <c r="AE873" s="16"/>
      <c r="AT873" s="233" t="s">
        <v>134</v>
      </c>
      <c r="AU873" s="233" t="s">
        <v>83</v>
      </c>
      <c r="AV873" s="16" t="s">
        <v>144</v>
      </c>
      <c r="AW873" s="16" t="s">
        <v>30</v>
      </c>
      <c r="AX873" s="16" t="s">
        <v>73</v>
      </c>
      <c r="AY873" s="233" t="s">
        <v>125</v>
      </c>
    </row>
    <row r="874" s="13" customFormat="1">
      <c r="A874" s="13"/>
      <c r="B874" s="198"/>
      <c r="C874" s="13"/>
      <c r="D874" s="199" t="s">
        <v>134</v>
      </c>
      <c r="E874" s="200" t="s">
        <v>1</v>
      </c>
      <c r="F874" s="201" t="s">
        <v>379</v>
      </c>
      <c r="G874" s="13"/>
      <c r="H874" s="200" t="s">
        <v>1</v>
      </c>
      <c r="I874" s="202"/>
      <c r="J874" s="13"/>
      <c r="K874" s="13"/>
      <c r="L874" s="198"/>
      <c r="M874" s="203"/>
      <c r="N874" s="204"/>
      <c r="O874" s="204"/>
      <c r="P874" s="204"/>
      <c r="Q874" s="204"/>
      <c r="R874" s="204"/>
      <c r="S874" s="204"/>
      <c r="T874" s="205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00" t="s">
        <v>134</v>
      </c>
      <c r="AU874" s="200" t="s">
        <v>83</v>
      </c>
      <c r="AV874" s="13" t="s">
        <v>81</v>
      </c>
      <c r="AW874" s="13" t="s">
        <v>30</v>
      </c>
      <c r="AX874" s="13" t="s">
        <v>73</v>
      </c>
      <c r="AY874" s="200" t="s">
        <v>125</v>
      </c>
    </row>
    <row r="875" s="14" customFormat="1">
      <c r="A875" s="14"/>
      <c r="B875" s="206"/>
      <c r="C875" s="14"/>
      <c r="D875" s="199" t="s">
        <v>134</v>
      </c>
      <c r="E875" s="207" t="s">
        <v>1</v>
      </c>
      <c r="F875" s="208" t="s">
        <v>1201</v>
      </c>
      <c r="G875" s="14"/>
      <c r="H875" s="209">
        <v>21.096</v>
      </c>
      <c r="I875" s="210"/>
      <c r="J875" s="14"/>
      <c r="K875" s="14"/>
      <c r="L875" s="206"/>
      <c r="M875" s="211"/>
      <c r="N875" s="212"/>
      <c r="O875" s="212"/>
      <c r="P875" s="212"/>
      <c r="Q875" s="212"/>
      <c r="R875" s="212"/>
      <c r="S875" s="212"/>
      <c r="T875" s="213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07" t="s">
        <v>134</v>
      </c>
      <c r="AU875" s="207" t="s">
        <v>83</v>
      </c>
      <c r="AV875" s="14" t="s">
        <v>83</v>
      </c>
      <c r="AW875" s="14" t="s">
        <v>30</v>
      </c>
      <c r="AX875" s="14" t="s">
        <v>73</v>
      </c>
      <c r="AY875" s="207" t="s">
        <v>125</v>
      </c>
    </row>
    <row r="876" s="14" customFormat="1">
      <c r="A876" s="14"/>
      <c r="B876" s="206"/>
      <c r="C876" s="14"/>
      <c r="D876" s="199" t="s">
        <v>134</v>
      </c>
      <c r="E876" s="207" t="s">
        <v>1</v>
      </c>
      <c r="F876" s="208" t="s">
        <v>1202</v>
      </c>
      <c r="G876" s="14"/>
      <c r="H876" s="209">
        <v>12.788</v>
      </c>
      <c r="I876" s="210"/>
      <c r="J876" s="14"/>
      <c r="K876" s="14"/>
      <c r="L876" s="206"/>
      <c r="M876" s="211"/>
      <c r="N876" s="212"/>
      <c r="O876" s="212"/>
      <c r="P876" s="212"/>
      <c r="Q876" s="212"/>
      <c r="R876" s="212"/>
      <c r="S876" s="212"/>
      <c r="T876" s="213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07" t="s">
        <v>134</v>
      </c>
      <c r="AU876" s="207" t="s">
        <v>83</v>
      </c>
      <c r="AV876" s="14" t="s">
        <v>83</v>
      </c>
      <c r="AW876" s="14" t="s">
        <v>30</v>
      </c>
      <c r="AX876" s="14" t="s">
        <v>73</v>
      </c>
      <c r="AY876" s="207" t="s">
        <v>125</v>
      </c>
    </row>
    <row r="877" s="14" customFormat="1">
      <c r="A877" s="14"/>
      <c r="B877" s="206"/>
      <c r="C877" s="14"/>
      <c r="D877" s="199" t="s">
        <v>134</v>
      </c>
      <c r="E877" s="207" t="s">
        <v>1</v>
      </c>
      <c r="F877" s="208" t="s">
        <v>1203</v>
      </c>
      <c r="G877" s="14"/>
      <c r="H877" s="209">
        <v>39.073</v>
      </c>
      <c r="I877" s="210"/>
      <c r="J877" s="14"/>
      <c r="K877" s="14"/>
      <c r="L877" s="206"/>
      <c r="M877" s="211"/>
      <c r="N877" s="212"/>
      <c r="O877" s="212"/>
      <c r="P877" s="212"/>
      <c r="Q877" s="212"/>
      <c r="R877" s="212"/>
      <c r="S877" s="212"/>
      <c r="T877" s="213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07" t="s">
        <v>134</v>
      </c>
      <c r="AU877" s="207" t="s">
        <v>83</v>
      </c>
      <c r="AV877" s="14" t="s">
        <v>83</v>
      </c>
      <c r="AW877" s="14" t="s">
        <v>30</v>
      </c>
      <c r="AX877" s="14" t="s">
        <v>73</v>
      </c>
      <c r="AY877" s="207" t="s">
        <v>125</v>
      </c>
    </row>
    <row r="878" s="14" customFormat="1">
      <c r="A878" s="14"/>
      <c r="B878" s="206"/>
      <c r="C878" s="14"/>
      <c r="D878" s="199" t="s">
        <v>134</v>
      </c>
      <c r="E878" s="207" t="s">
        <v>1</v>
      </c>
      <c r="F878" s="208" t="s">
        <v>1204</v>
      </c>
      <c r="G878" s="14"/>
      <c r="H878" s="209">
        <v>12.615</v>
      </c>
      <c r="I878" s="210"/>
      <c r="J878" s="14"/>
      <c r="K878" s="14"/>
      <c r="L878" s="206"/>
      <c r="M878" s="211"/>
      <c r="N878" s="212"/>
      <c r="O878" s="212"/>
      <c r="P878" s="212"/>
      <c r="Q878" s="212"/>
      <c r="R878" s="212"/>
      <c r="S878" s="212"/>
      <c r="T878" s="213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07" t="s">
        <v>134</v>
      </c>
      <c r="AU878" s="207" t="s">
        <v>83</v>
      </c>
      <c r="AV878" s="14" t="s">
        <v>83</v>
      </c>
      <c r="AW878" s="14" t="s">
        <v>30</v>
      </c>
      <c r="AX878" s="14" t="s">
        <v>73</v>
      </c>
      <c r="AY878" s="207" t="s">
        <v>125</v>
      </c>
    </row>
    <row r="879" s="14" customFormat="1">
      <c r="A879" s="14"/>
      <c r="B879" s="206"/>
      <c r="C879" s="14"/>
      <c r="D879" s="199" t="s">
        <v>134</v>
      </c>
      <c r="E879" s="207" t="s">
        <v>1</v>
      </c>
      <c r="F879" s="208" t="s">
        <v>1205</v>
      </c>
      <c r="G879" s="14"/>
      <c r="H879" s="209">
        <v>2.7029999999999998</v>
      </c>
      <c r="I879" s="210"/>
      <c r="J879" s="14"/>
      <c r="K879" s="14"/>
      <c r="L879" s="206"/>
      <c r="M879" s="211"/>
      <c r="N879" s="212"/>
      <c r="O879" s="212"/>
      <c r="P879" s="212"/>
      <c r="Q879" s="212"/>
      <c r="R879" s="212"/>
      <c r="S879" s="212"/>
      <c r="T879" s="213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07" t="s">
        <v>134</v>
      </c>
      <c r="AU879" s="207" t="s">
        <v>83</v>
      </c>
      <c r="AV879" s="14" t="s">
        <v>83</v>
      </c>
      <c r="AW879" s="14" t="s">
        <v>30</v>
      </c>
      <c r="AX879" s="14" t="s">
        <v>73</v>
      </c>
      <c r="AY879" s="207" t="s">
        <v>125</v>
      </c>
    </row>
    <row r="880" s="14" customFormat="1">
      <c r="A880" s="14"/>
      <c r="B880" s="206"/>
      <c r="C880" s="14"/>
      <c r="D880" s="199" t="s">
        <v>134</v>
      </c>
      <c r="E880" s="207" t="s">
        <v>1</v>
      </c>
      <c r="F880" s="208" t="s">
        <v>1206</v>
      </c>
      <c r="G880" s="14"/>
      <c r="H880" s="209">
        <v>94.325999999999993</v>
      </c>
      <c r="I880" s="210"/>
      <c r="J880" s="14"/>
      <c r="K880" s="14"/>
      <c r="L880" s="206"/>
      <c r="M880" s="211"/>
      <c r="N880" s="212"/>
      <c r="O880" s="212"/>
      <c r="P880" s="212"/>
      <c r="Q880" s="212"/>
      <c r="R880" s="212"/>
      <c r="S880" s="212"/>
      <c r="T880" s="213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07" t="s">
        <v>134</v>
      </c>
      <c r="AU880" s="207" t="s">
        <v>83</v>
      </c>
      <c r="AV880" s="14" t="s">
        <v>83</v>
      </c>
      <c r="AW880" s="14" t="s">
        <v>30</v>
      </c>
      <c r="AX880" s="14" t="s">
        <v>73</v>
      </c>
      <c r="AY880" s="207" t="s">
        <v>125</v>
      </c>
    </row>
    <row r="881" s="14" customFormat="1">
      <c r="A881" s="14"/>
      <c r="B881" s="206"/>
      <c r="C881" s="14"/>
      <c r="D881" s="199" t="s">
        <v>134</v>
      </c>
      <c r="E881" s="207" t="s">
        <v>1</v>
      </c>
      <c r="F881" s="208" t="s">
        <v>1207</v>
      </c>
      <c r="G881" s="14"/>
      <c r="H881" s="209">
        <v>52.338000000000001</v>
      </c>
      <c r="I881" s="210"/>
      <c r="J881" s="14"/>
      <c r="K881" s="14"/>
      <c r="L881" s="206"/>
      <c r="M881" s="211"/>
      <c r="N881" s="212"/>
      <c r="O881" s="212"/>
      <c r="P881" s="212"/>
      <c r="Q881" s="212"/>
      <c r="R881" s="212"/>
      <c r="S881" s="212"/>
      <c r="T881" s="213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07" t="s">
        <v>134</v>
      </c>
      <c r="AU881" s="207" t="s">
        <v>83</v>
      </c>
      <c r="AV881" s="14" t="s">
        <v>83</v>
      </c>
      <c r="AW881" s="14" t="s">
        <v>30</v>
      </c>
      <c r="AX881" s="14" t="s">
        <v>73</v>
      </c>
      <c r="AY881" s="207" t="s">
        <v>125</v>
      </c>
    </row>
    <row r="882" s="14" customFormat="1">
      <c r="A882" s="14"/>
      <c r="B882" s="206"/>
      <c r="C882" s="14"/>
      <c r="D882" s="199" t="s">
        <v>134</v>
      </c>
      <c r="E882" s="207" t="s">
        <v>1</v>
      </c>
      <c r="F882" s="208" t="s">
        <v>1208</v>
      </c>
      <c r="G882" s="14"/>
      <c r="H882" s="209">
        <v>55.594000000000001</v>
      </c>
      <c r="I882" s="210"/>
      <c r="J882" s="14"/>
      <c r="K882" s="14"/>
      <c r="L882" s="206"/>
      <c r="M882" s="211"/>
      <c r="N882" s="212"/>
      <c r="O882" s="212"/>
      <c r="P882" s="212"/>
      <c r="Q882" s="212"/>
      <c r="R882" s="212"/>
      <c r="S882" s="212"/>
      <c r="T882" s="213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07" t="s">
        <v>134</v>
      </c>
      <c r="AU882" s="207" t="s">
        <v>83</v>
      </c>
      <c r="AV882" s="14" t="s">
        <v>83</v>
      </c>
      <c r="AW882" s="14" t="s">
        <v>30</v>
      </c>
      <c r="AX882" s="14" t="s">
        <v>73</v>
      </c>
      <c r="AY882" s="207" t="s">
        <v>125</v>
      </c>
    </row>
    <row r="883" s="16" customFormat="1">
      <c r="A883" s="16"/>
      <c r="B883" s="232"/>
      <c r="C883" s="16"/>
      <c r="D883" s="199" t="s">
        <v>134</v>
      </c>
      <c r="E883" s="233" t="s">
        <v>1</v>
      </c>
      <c r="F883" s="234" t="s">
        <v>409</v>
      </c>
      <c r="G883" s="16"/>
      <c r="H883" s="235">
        <v>290.53300000000002</v>
      </c>
      <c r="I883" s="236"/>
      <c r="J883" s="16"/>
      <c r="K883" s="16"/>
      <c r="L883" s="232"/>
      <c r="M883" s="237"/>
      <c r="N883" s="238"/>
      <c r="O883" s="238"/>
      <c r="P883" s="238"/>
      <c r="Q883" s="238"/>
      <c r="R883" s="238"/>
      <c r="S883" s="238"/>
      <c r="T883" s="239"/>
      <c r="U883" s="16"/>
      <c r="V883" s="16"/>
      <c r="W883" s="16"/>
      <c r="X883" s="16"/>
      <c r="Y883" s="16"/>
      <c r="Z883" s="16"/>
      <c r="AA883" s="16"/>
      <c r="AB883" s="16"/>
      <c r="AC883" s="16"/>
      <c r="AD883" s="16"/>
      <c r="AE883" s="16"/>
      <c r="AT883" s="233" t="s">
        <v>134</v>
      </c>
      <c r="AU883" s="233" t="s">
        <v>83</v>
      </c>
      <c r="AV883" s="16" t="s">
        <v>144</v>
      </c>
      <c r="AW883" s="16" t="s">
        <v>30</v>
      </c>
      <c r="AX883" s="16" t="s">
        <v>73</v>
      </c>
      <c r="AY883" s="233" t="s">
        <v>125</v>
      </c>
    </row>
    <row r="884" s="13" customFormat="1">
      <c r="A884" s="13"/>
      <c r="B884" s="198"/>
      <c r="C884" s="13"/>
      <c r="D884" s="199" t="s">
        <v>134</v>
      </c>
      <c r="E884" s="200" t="s">
        <v>1</v>
      </c>
      <c r="F884" s="201" t="s">
        <v>463</v>
      </c>
      <c r="G884" s="13"/>
      <c r="H884" s="200" t="s">
        <v>1</v>
      </c>
      <c r="I884" s="202"/>
      <c r="J884" s="13"/>
      <c r="K884" s="13"/>
      <c r="L884" s="198"/>
      <c r="M884" s="203"/>
      <c r="N884" s="204"/>
      <c r="O884" s="204"/>
      <c r="P884" s="204"/>
      <c r="Q884" s="204"/>
      <c r="R884" s="204"/>
      <c r="S884" s="204"/>
      <c r="T884" s="205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00" t="s">
        <v>134</v>
      </c>
      <c r="AU884" s="200" t="s">
        <v>83</v>
      </c>
      <c r="AV884" s="13" t="s">
        <v>81</v>
      </c>
      <c r="AW884" s="13" t="s">
        <v>30</v>
      </c>
      <c r="AX884" s="13" t="s">
        <v>73</v>
      </c>
      <c r="AY884" s="200" t="s">
        <v>125</v>
      </c>
    </row>
    <row r="885" s="13" customFormat="1">
      <c r="A885" s="13"/>
      <c r="B885" s="198"/>
      <c r="C885" s="13"/>
      <c r="D885" s="199" t="s">
        <v>134</v>
      </c>
      <c r="E885" s="200" t="s">
        <v>1</v>
      </c>
      <c r="F885" s="201" t="s">
        <v>379</v>
      </c>
      <c r="G885" s="13"/>
      <c r="H885" s="200" t="s">
        <v>1</v>
      </c>
      <c r="I885" s="202"/>
      <c r="J885" s="13"/>
      <c r="K885" s="13"/>
      <c r="L885" s="198"/>
      <c r="M885" s="203"/>
      <c r="N885" s="204"/>
      <c r="O885" s="204"/>
      <c r="P885" s="204"/>
      <c r="Q885" s="204"/>
      <c r="R885" s="204"/>
      <c r="S885" s="204"/>
      <c r="T885" s="205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00" t="s">
        <v>134</v>
      </c>
      <c r="AU885" s="200" t="s">
        <v>83</v>
      </c>
      <c r="AV885" s="13" t="s">
        <v>81</v>
      </c>
      <c r="AW885" s="13" t="s">
        <v>30</v>
      </c>
      <c r="AX885" s="13" t="s">
        <v>73</v>
      </c>
      <c r="AY885" s="200" t="s">
        <v>125</v>
      </c>
    </row>
    <row r="886" s="13" customFormat="1">
      <c r="A886" s="13"/>
      <c r="B886" s="198"/>
      <c r="C886" s="13"/>
      <c r="D886" s="199" t="s">
        <v>134</v>
      </c>
      <c r="E886" s="200" t="s">
        <v>1</v>
      </c>
      <c r="F886" s="201" t="s">
        <v>380</v>
      </c>
      <c r="G886" s="13"/>
      <c r="H886" s="200" t="s">
        <v>1</v>
      </c>
      <c r="I886" s="202"/>
      <c r="J886" s="13"/>
      <c r="K886" s="13"/>
      <c r="L886" s="198"/>
      <c r="M886" s="203"/>
      <c r="N886" s="204"/>
      <c r="O886" s="204"/>
      <c r="P886" s="204"/>
      <c r="Q886" s="204"/>
      <c r="R886" s="204"/>
      <c r="S886" s="204"/>
      <c r="T886" s="205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00" t="s">
        <v>134</v>
      </c>
      <c r="AU886" s="200" t="s">
        <v>83</v>
      </c>
      <c r="AV886" s="13" t="s">
        <v>81</v>
      </c>
      <c r="AW886" s="13" t="s">
        <v>30</v>
      </c>
      <c r="AX886" s="13" t="s">
        <v>73</v>
      </c>
      <c r="AY886" s="200" t="s">
        <v>125</v>
      </c>
    </row>
    <row r="887" s="14" customFormat="1">
      <c r="A887" s="14"/>
      <c r="B887" s="206"/>
      <c r="C887" s="14"/>
      <c r="D887" s="199" t="s">
        <v>134</v>
      </c>
      <c r="E887" s="207" t="s">
        <v>1</v>
      </c>
      <c r="F887" s="208" t="s">
        <v>1209</v>
      </c>
      <c r="G887" s="14"/>
      <c r="H887" s="209">
        <v>46.466000000000001</v>
      </c>
      <c r="I887" s="210"/>
      <c r="J887" s="14"/>
      <c r="K887" s="14"/>
      <c r="L887" s="206"/>
      <c r="M887" s="211"/>
      <c r="N887" s="212"/>
      <c r="O887" s="212"/>
      <c r="P887" s="212"/>
      <c r="Q887" s="212"/>
      <c r="R887" s="212"/>
      <c r="S887" s="212"/>
      <c r="T887" s="213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07" t="s">
        <v>134</v>
      </c>
      <c r="AU887" s="207" t="s">
        <v>83</v>
      </c>
      <c r="AV887" s="14" t="s">
        <v>83</v>
      </c>
      <c r="AW887" s="14" t="s">
        <v>30</v>
      </c>
      <c r="AX887" s="14" t="s">
        <v>73</v>
      </c>
      <c r="AY887" s="207" t="s">
        <v>125</v>
      </c>
    </row>
    <row r="888" s="14" customFormat="1">
      <c r="A888" s="14"/>
      <c r="B888" s="206"/>
      <c r="C888" s="14"/>
      <c r="D888" s="199" t="s">
        <v>134</v>
      </c>
      <c r="E888" s="207" t="s">
        <v>1</v>
      </c>
      <c r="F888" s="208" t="s">
        <v>465</v>
      </c>
      <c r="G888" s="14"/>
      <c r="H888" s="209">
        <v>54.923000000000002</v>
      </c>
      <c r="I888" s="210"/>
      <c r="J888" s="14"/>
      <c r="K888" s="14"/>
      <c r="L888" s="206"/>
      <c r="M888" s="211"/>
      <c r="N888" s="212"/>
      <c r="O888" s="212"/>
      <c r="P888" s="212"/>
      <c r="Q888" s="212"/>
      <c r="R888" s="212"/>
      <c r="S888" s="212"/>
      <c r="T888" s="213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07" t="s">
        <v>134</v>
      </c>
      <c r="AU888" s="207" t="s">
        <v>83</v>
      </c>
      <c r="AV888" s="14" t="s">
        <v>83</v>
      </c>
      <c r="AW888" s="14" t="s">
        <v>30</v>
      </c>
      <c r="AX888" s="14" t="s">
        <v>73</v>
      </c>
      <c r="AY888" s="207" t="s">
        <v>125</v>
      </c>
    </row>
    <row r="889" s="13" customFormat="1">
      <c r="A889" s="13"/>
      <c r="B889" s="198"/>
      <c r="C889" s="13"/>
      <c r="D889" s="199" t="s">
        <v>134</v>
      </c>
      <c r="E889" s="200" t="s">
        <v>1</v>
      </c>
      <c r="F889" s="201" t="s">
        <v>383</v>
      </c>
      <c r="G889" s="13"/>
      <c r="H889" s="200" t="s">
        <v>1</v>
      </c>
      <c r="I889" s="202"/>
      <c r="J889" s="13"/>
      <c r="K889" s="13"/>
      <c r="L889" s="198"/>
      <c r="M889" s="203"/>
      <c r="N889" s="204"/>
      <c r="O889" s="204"/>
      <c r="P889" s="204"/>
      <c r="Q889" s="204"/>
      <c r="R889" s="204"/>
      <c r="S889" s="204"/>
      <c r="T889" s="205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00" t="s">
        <v>134</v>
      </c>
      <c r="AU889" s="200" t="s">
        <v>83</v>
      </c>
      <c r="AV889" s="13" t="s">
        <v>81</v>
      </c>
      <c r="AW889" s="13" t="s">
        <v>30</v>
      </c>
      <c r="AX889" s="13" t="s">
        <v>73</v>
      </c>
      <c r="AY889" s="200" t="s">
        <v>125</v>
      </c>
    </row>
    <row r="890" s="14" customFormat="1">
      <c r="A890" s="14"/>
      <c r="B890" s="206"/>
      <c r="C890" s="14"/>
      <c r="D890" s="199" t="s">
        <v>134</v>
      </c>
      <c r="E890" s="207" t="s">
        <v>1</v>
      </c>
      <c r="F890" s="208" t="s">
        <v>466</v>
      </c>
      <c r="G890" s="14"/>
      <c r="H890" s="209">
        <v>50.213999999999999</v>
      </c>
      <c r="I890" s="210"/>
      <c r="J890" s="14"/>
      <c r="K890" s="14"/>
      <c r="L890" s="206"/>
      <c r="M890" s="211"/>
      <c r="N890" s="212"/>
      <c r="O890" s="212"/>
      <c r="P890" s="212"/>
      <c r="Q890" s="212"/>
      <c r="R890" s="212"/>
      <c r="S890" s="212"/>
      <c r="T890" s="213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07" t="s">
        <v>134</v>
      </c>
      <c r="AU890" s="207" t="s">
        <v>83</v>
      </c>
      <c r="AV890" s="14" t="s">
        <v>83</v>
      </c>
      <c r="AW890" s="14" t="s">
        <v>30</v>
      </c>
      <c r="AX890" s="14" t="s">
        <v>73</v>
      </c>
      <c r="AY890" s="207" t="s">
        <v>125</v>
      </c>
    </row>
    <row r="891" s="13" customFormat="1">
      <c r="A891" s="13"/>
      <c r="B891" s="198"/>
      <c r="C891" s="13"/>
      <c r="D891" s="199" t="s">
        <v>134</v>
      </c>
      <c r="E891" s="200" t="s">
        <v>1</v>
      </c>
      <c r="F891" s="201" t="s">
        <v>385</v>
      </c>
      <c r="G891" s="13"/>
      <c r="H891" s="200" t="s">
        <v>1</v>
      </c>
      <c r="I891" s="202"/>
      <c r="J891" s="13"/>
      <c r="K891" s="13"/>
      <c r="L891" s="198"/>
      <c r="M891" s="203"/>
      <c r="N891" s="204"/>
      <c r="O891" s="204"/>
      <c r="P891" s="204"/>
      <c r="Q891" s="204"/>
      <c r="R891" s="204"/>
      <c r="S891" s="204"/>
      <c r="T891" s="205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00" t="s">
        <v>134</v>
      </c>
      <c r="AU891" s="200" t="s">
        <v>83</v>
      </c>
      <c r="AV891" s="13" t="s">
        <v>81</v>
      </c>
      <c r="AW891" s="13" t="s">
        <v>30</v>
      </c>
      <c r="AX891" s="13" t="s">
        <v>73</v>
      </c>
      <c r="AY891" s="200" t="s">
        <v>125</v>
      </c>
    </row>
    <row r="892" s="14" customFormat="1">
      <c r="A892" s="14"/>
      <c r="B892" s="206"/>
      <c r="C892" s="14"/>
      <c r="D892" s="199" t="s">
        <v>134</v>
      </c>
      <c r="E892" s="207" t="s">
        <v>1</v>
      </c>
      <c r="F892" s="208" t="s">
        <v>467</v>
      </c>
      <c r="G892" s="14"/>
      <c r="H892" s="209">
        <v>64.125</v>
      </c>
      <c r="I892" s="210"/>
      <c r="J892" s="14"/>
      <c r="K892" s="14"/>
      <c r="L892" s="206"/>
      <c r="M892" s="211"/>
      <c r="N892" s="212"/>
      <c r="O892" s="212"/>
      <c r="P892" s="212"/>
      <c r="Q892" s="212"/>
      <c r="R892" s="212"/>
      <c r="S892" s="212"/>
      <c r="T892" s="213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07" t="s">
        <v>134</v>
      </c>
      <c r="AU892" s="207" t="s">
        <v>83</v>
      </c>
      <c r="AV892" s="14" t="s">
        <v>83</v>
      </c>
      <c r="AW892" s="14" t="s">
        <v>30</v>
      </c>
      <c r="AX892" s="14" t="s">
        <v>73</v>
      </c>
      <c r="AY892" s="207" t="s">
        <v>125</v>
      </c>
    </row>
    <row r="893" s="13" customFormat="1">
      <c r="A893" s="13"/>
      <c r="B893" s="198"/>
      <c r="C893" s="13"/>
      <c r="D893" s="199" t="s">
        <v>134</v>
      </c>
      <c r="E893" s="200" t="s">
        <v>1</v>
      </c>
      <c r="F893" s="201" t="s">
        <v>387</v>
      </c>
      <c r="G893" s="13"/>
      <c r="H893" s="200" t="s">
        <v>1</v>
      </c>
      <c r="I893" s="202"/>
      <c r="J893" s="13"/>
      <c r="K893" s="13"/>
      <c r="L893" s="198"/>
      <c r="M893" s="203"/>
      <c r="N893" s="204"/>
      <c r="O893" s="204"/>
      <c r="P893" s="204"/>
      <c r="Q893" s="204"/>
      <c r="R893" s="204"/>
      <c r="S893" s="204"/>
      <c r="T893" s="205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00" t="s">
        <v>134</v>
      </c>
      <c r="AU893" s="200" t="s">
        <v>83</v>
      </c>
      <c r="AV893" s="13" t="s">
        <v>81</v>
      </c>
      <c r="AW893" s="13" t="s">
        <v>30</v>
      </c>
      <c r="AX893" s="13" t="s">
        <v>73</v>
      </c>
      <c r="AY893" s="200" t="s">
        <v>125</v>
      </c>
    </row>
    <row r="894" s="14" customFormat="1">
      <c r="A894" s="14"/>
      <c r="B894" s="206"/>
      <c r="C894" s="14"/>
      <c r="D894" s="199" t="s">
        <v>134</v>
      </c>
      <c r="E894" s="207" t="s">
        <v>1</v>
      </c>
      <c r="F894" s="208" t="s">
        <v>467</v>
      </c>
      <c r="G894" s="14"/>
      <c r="H894" s="209">
        <v>64.125</v>
      </c>
      <c r="I894" s="210"/>
      <c r="J894" s="14"/>
      <c r="K894" s="14"/>
      <c r="L894" s="206"/>
      <c r="M894" s="211"/>
      <c r="N894" s="212"/>
      <c r="O894" s="212"/>
      <c r="P894" s="212"/>
      <c r="Q894" s="212"/>
      <c r="R894" s="212"/>
      <c r="S894" s="212"/>
      <c r="T894" s="213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07" t="s">
        <v>134</v>
      </c>
      <c r="AU894" s="207" t="s">
        <v>83</v>
      </c>
      <c r="AV894" s="14" t="s">
        <v>83</v>
      </c>
      <c r="AW894" s="14" t="s">
        <v>30</v>
      </c>
      <c r="AX894" s="14" t="s">
        <v>73</v>
      </c>
      <c r="AY894" s="207" t="s">
        <v>125</v>
      </c>
    </row>
    <row r="895" s="13" customFormat="1">
      <c r="A895" s="13"/>
      <c r="B895" s="198"/>
      <c r="C895" s="13"/>
      <c r="D895" s="199" t="s">
        <v>134</v>
      </c>
      <c r="E895" s="200" t="s">
        <v>1</v>
      </c>
      <c r="F895" s="201" t="s">
        <v>388</v>
      </c>
      <c r="G895" s="13"/>
      <c r="H895" s="200" t="s">
        <v>1</v>
      </c>
      <c r="I895" s="202"/>
      <c r="J895" s="13"/>
      <c r="K895" s="13"/>
      <c r="L895" s="198"/>
      <c r="M895" s="203"/>
      <c r="N895" s="204"/>
      <c r="O895" s="204"/>
      <c r="P895" s="204"/>
      <c r="Q895" s="204"/>
      <c r="R895" s="204"/>
      <c r="S895" s="204"/>
      <c r="T895" s="205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00" t="s">
        <v>134</v>
      </c>
      <c r="AU895" s="200" t="s">
        <v>83</v>
      </c>
      <c r="AV895" s="13" t="s">
        <v>81</v>
      </c>
      <c r="AW895" s="13" t="s">
        <v>30</v>
      </c>
      <c r="AX895" s="13" t="s">
        <v>73</v>
      </c>
      <c r="AY895" s="200" t="s">
        <v>125</v>
      </c>
    </row>
    <row r="896" s="14" customFormat="1">
      <c r="A896" s="14"/>
      <c r="B896" s="206"/>
      <c r="C896" s="14"/>
      <c r="D896" s="199" t="s">
        <v>134</v>
      </c>
      <c r="E896" s="207" t="s">
        <v>1</v>
      </c>
      <c r="F896" s="208" t="s">
        <v>468</v>
      </c>
      <c r="G896" s="14"/>
      <c r="H896" s="209">
        <v>24.530000000000001</v>
      </c>
      <c r="I896" s="210"/>
      <c r="J896" s="14"/>
      <c r="K896" s="14"/>
      <c r="L896" s="206"/>
      <c r="M896" s="211"/>
      <c r="N896" s="212"/>
      <c r="O896" s="212"/>
      <c r="P896" s="212"/>
      <c r="Q896" s="212"/>
      <c r="R896" s="212"/>
      <c r="S896" s="212"/>
      <c r="T896" s="213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07" t="s">
        <v>134</v>
      </c>
      <c r="AU896" s="207" t="s">
        <v>83</v>
      </c>
      <c r="AV896" s="14" t="s">
        <v>83</v>
      </c>
      <c r="AW896" s="14" t="s">
        <v>30</v>
      </c>
      <c r="AX896" s="14" t="s">
        <v>73</v>
      </c>
      <c r="AY896" s="207" t="s">
        <v>125</v>
      </c>
    </row>
    <row r="897" s="13" customFormat="1">
      <c r="A897" s="13"/>
      <c r="B897" s="198"/>
      <c r="C897" s="13"/>
      <c r="D897" s="199" t="s">
        <v>134</v>
      </c>
      <c r="E897" s="200" t="s">
        <v>1</v>
      </c>
      <c r="F897" s="201" t="s">
        <v>390</v>
      </c>
      <c r="G897" s="13"/>
      <c r="H897" s="200" t="s">
        <v>1</v>
      </c>
      <c r="I897" s="202"/>
      <c r="J897" s="13"/>
      <c r="K897" s="13"/>
      <c r="L897" s="198"/>
      <c r="M897" s="203"/>
      <c r="N897" s="204"/>
      <c r="O897" s="204"/>
      <c r="P897" s="204"/>
      <c r="Q897" s="204"/>
      <c r="R897" s="204"/>
      <c r="S897" s="204"/>
      <c r="T897" s="205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00" t="s">
        <v>134</v>
      </c>
      <c r="AU897" s="200" t="s">
        <v>83</v>
      </c>
      <c r="AV897" s="13" t="s">
        <v>81</v>
      </c>
      <c r="AW897" s="13" t="s">
        <v>30</v>
      </c>
      <c r="AX897" s="13" t="s">
        <v>73</v>
      </c>
      <c r="AY897" s="200" t="s">
        <v>125</v>
      </c>
    </row>
    <row r="898" s="14" customFormat="1">
      <c r="A898" s="14"/>
      <c r="B898" s="206"/>
      <c r="C898" s="14"/>
      <c r="D898" s="199" t="s">
        <v>134</v>
      </c>
      <c r="E898" s="207" t="s">
        <v>1</v>
      </c>
      <c r="F898" s="208" t="s">
        <v>468</v>
      </c>
      <c r="G898" s="14"/>
      <c r="H898" s="209">
        <v>24.530000000000001</v>
      </c>
      <c r="I898" s="210"/>
      <c r="J898" s="14"/>
      <c r="K898" s="14"/>
      <c r="L898" s="206"/>
      <c r="M898" s="211"/>
      <c r="N898" s="212"/>
      <c r="O898" s="212"/>
      <c r="P898" s="212"/>
      <c r="Q898" s="212"/>
      <c r="R898" s="212"/>
      <c r="S898" s="212"/>
      <c r="T898" s="213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07" t="s">
        <v>134</v>
      </c>
      <c r="AU898" s="207" t="s">
        <v>83</v>
      </c>
      <c r="AV898" s="14" t="s">
        <v>83</v>
      </c>
      <c r="AW898" s="14" t="s">
        <v>30</v>
      </c>
      <c r="AX898" s="14" t="s">
        <v>73</v>
      </c>
      <c r="AY898" s="207" t="s">
        <v>125</v>
      </c>
    </row>
    <row r="899" s="13" customFormat="1">
      <c r="A899" s="13"/>
      <c r="B899" s="198"/>
      <c r="C899" s="13"/>
      <c r="D899" s="199" t="s">
        <v>134</v>
      </c>
      <c r="E899" s="200" t="s">
        <v>1</v>
      </c>
      <c r="F899" s="201" t="s">
        <v>391</v>
      </c>
      <c r="G899" s="13"/>
      <c r="H899" s="200" t="s">
        <v>1</v>
      </c>
      <c r="I899" s="202"/>
      <c r="J899" s="13"/>
      <c r="K899" s="13"/>
      <c r="L899" s="198"/>
      <c r="M899" s="203"/>
      <c r="N899" s="204"/>
      <c r="O899" s="204"/>
      <c r="P899" s="204"/>
      <c r="Q899" s="204"/>
      <c r="R899" s="204"/>
      <c r="S899" s="204"/>
      <c r="T899" s="205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00" t="s">
        <v>134</v>
      </c>
      <c r="AU899" s="200" t="s">
        <v>83</v>
      </c>
      <c r="AV899" s="13" t="s">
        <v>81</v>
      </c>
      <c r="AW899" s="13" t="s">
        <v>30</v>
      </c>
      <c r="AX899" s="13" t="s">
        <v>73</v>
      </c>
      <c r="AY899" s="200" t="s">
        <v>125</v>
      </c>
    </row>
    <row r="900" s="14" customFormat="1">
      <c r="A900" s="14"/>
      <c r="B900" s="206"/>
      <c r="C900" s="14"/>
      <c r="D900" s="199" t="s">
        <v>134</v>
      </c>
      <c r="E900" s="207" t="s">
        <v>1</v>
      </c>
      <c r="F900" s="208" t="s">
        <v>1210</v>
      </c>
      <c r="G900" s="14"/>
      <c r="H900" s="209">
        <v>101.765</v>
      </c>
      <c r="I900" s="210"/>
      <c r="J900" s="14"/>
      <c r="K900" s="14"/>
      <c r="L900" s="206"/>
      <c r="M900" s="211"/>
      <c r="N900" s="212"/>
      <c r="O900" s="212"/>
      <c r="P900" s="212"/>
      <c r="Q900" s="212"/>
      <c r="R900" s="212"/>
      <c r="S900" s="212"/>
      <c r="T900" s="213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07" t="s">
        <v>134</v>
      </c>
      <c r="AU900" s="207" t="s">
        <v>83</v>
      </c>
      <c r="AV900" s="14" t="s">
        <v>83</v>
      </c>
      <c r="AW900" s="14" t="s">
        <v>30</v>
      </c>
      <c r="AX900" s="14" t="s">
        <v>73</v>
      </c>
      <c r="AY900" s="207" t="s">
        <v>125</v>
      </c>
    </row>
    <row r="901" s="13" customFormat="1">
      <c r="A901" s="13"/>
      <c r="B901" s="198"/>
      <c r="C901" s="13"/>
      <c r="D901" s="199" t="s">
        <v>134</v>
      </c>
      <c r="E901" s="200" t="s">
        <v>1</v>
      </c>
      <c r="F901" s="201" t="s">
        <v>393</v>
      </c>
      <c r="G901" s="13"/>
      <c r="H901" s="200" t="s">
        <v>1</v>
      </c>
      <c r="I901" s="202"/>
      <c r="J901" s="13"/>
      <c r="K901" s="13"/>
      <c r="L901" s="198"/>
      <c r="M901" s="203"/>
      <c r="N901" s="204"/>
      <c r="O901" s="204"/>
      <c r="P901" s="204"/>
      <c r="Q901" s="204"/>
      <c r="R901" s="204"/>
      <c r="S901" s="204"/>
      <c r="T901" s="205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00" t="s">
        <v>134</v>
      </c>
      <c r="AU901" s="200" t="s">
        <v>83</v>
      </c>
      <c r="AV901" s="13" t="s">
        <v>81</v>
      </c>
      <c r="AW901" s="13" t="s">
        <v>30</v>
      </c>
      <c r="AX901" s="13" t="s">
        <v>73</v>
      </c>
      <c r="AY901" s="200" t="s">
        <v>125</v>
      </c>
    </row>
    <row r="902" s="14" customFormat="1">
      <c r="A902" s="14"/>
      <c r="B902" s="206"/>
      <c r="C902" s="14"/>
      <c r="D902" s="199" t="s">
        <v>134</v>
      </c>
      <c r="E902" s="207" t="s">
        <v>1</v>
      </c>
      <c r="F902" s="208" t="s">
        <v>1211</v>
      </c>
      <c r="G902" s="14"/>
      <c r="H902" s="209">
        <v>16.591999999999999</v>
      </c>
      <c r="I902" s="210"/>
      <c r="J902" s="14"/>
      <c r="K902" s="14"/>
      <c r="L902" s="206"/>
      <c r="M902" s="211"/>
      <c r="N902" s="212"/>
      <c r="O902" s="212"/>
      <c r="P902" s="212"/>
      <c r="Q902" s="212"/>
      <c r="R902" s="212"/>
      <c r="S902" s="212"/>
      <c r="T902" s="213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07" t="s">
        <v>134</v>
      </c>
      <c r="AU902" s="207" t="s">
        <v>83</v>
      </c>
      <c r="AV902" s="14" t="s">
        <v>83</v>
      </c>
      <c r="AW902" s="14" t="s">
        <v>30</v>
      </c>
      <c r="AX902" s="14" t="s">
        <v>73</v>
      </c>
      <c r="AY902" s="207" t="s">
        <v>125</v>
      </c>
    </row>
    <row r="903" s="13" customFormat="1">
      <c r="A903" s="13"/>
      <c r="B903" s="198"/>
      <c r="C903" s="13"/>
      <c r="D903" s="199" t="s">
        <v>134</v>
      </c>
      <c r="E903" s="200" t="s">
        <v>1</v>
      </c>
      <c r="F903" s="201" t="s">
        <v>395</v>
      </c>
      <c r="G903" s="13"/>
      <c r="H903" s="200" t="s">
        <v>1</v>
      </c>
      <c r="I903" s="202"/>
      <c r="J903" s="13"/>
      <c r="K903" s="13"/>
      <c r="L903" s="198"/>
      <c r="M903" s="203"/>
      <c r="N903" s="204"/>
      <c r="O903" s="204"/>
      <c r="P903" s="204"/>
      <c r="Q903" s="204"/>
      <c r="R903" s="204"/>
      <c r="S903" s="204"/>
      <c r="T903" s="205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00" t="s">
        <v>134</v>
      </c>
      <c r="AU903" s="200" t="s">
        <v>83</v>
      </c>
      <c r="AV903" s="13" t="s">
        <v>81</v>
      </c>
      <c r="AW903" s="13" t="s">
        <v>30</v>
      </c>
      <c r="AX903" s="13" t="s">
        <v>73</v>
      </c>
      <c r="AY903" s="200" t="s">
        <v>125</v>
      </c>
    </row>
    <row r="904" s="14" customFormat="1">
      <c r="A904" s="14"/>
      <c r="B904" s="206"/>
      <c r="C904" s="14"/>
      <c r="D904" s="199" t="s">
        <v>134</v>
      </c>
      <c r="E904" s="207" t="s">
        <v>1</v>
      </c>
      <c r="F904" s="208" t="s">
        <v>471</v>
      </c>
      <c r="G904" s="14"/>
      <c r="H904" s="209">
        <v>15.012000000000001</v>
      </c>
      <c r="I904" s="210"/>
      <c r="J904" s="14"/>
      <c r="K904" s="14"/>
      <c r="L904" s="206"/>
      <c r="M904" s="211"/>
      <c r="N904" s="212"/>
      <c r="O904" s="212"/>
      <c r="P904" s="212"/>
      <c r="Q904" s="212"/>
      <c r="R904" s="212"/>
      <c r="S904" s="212"/>
      <c r="T904" s="213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07" t="s">
        <v>134</v>
      </c>
      <c r="AU904" s="207" t="s">
        <v>83</v>
      </c>
      <c r="AV904" s="14" t="s">
        <v>83</v>
      </c>
      <c r="AW904" s="14" t="s">
        <v>30</v>
      </c>
      <c r="AX904" s="14" t="s">
        <v>73</v>
      </c>
      <c r="AY904" s="207" t="s">
        <v>125</v>
      </c>
    </row>
    <row r="905" s="13" customFormat="1">
      <c r="A905" s="13"/>
      <c r="B905" s="198"/>
      <c r="C905" s="13"/>
      <c r="D905" s="199" t="s">
        <v>134</v>
      </c>
      <c r="E905" s="200" t="s">
        <v>1</v>
      </c>
      <c r="F905" s="201" t="s">
        <v>397</v>
      </c>
      <c r="G905" s="13"/>
      <c r="H905" s="200" t="s">
        <v>1</v>
      </c>
      <c r="I905" s="202"/>
      <c r="J905" s="13"/>
      <c r="K905" s="13"/>
      <c r="L905" s="198"/>
      <c r="M905" s="203"/>
      <c r="N905" s="204"/>
      <c r="O905" s="204"/>
      <c r="P905" s="204"/>
      <c r="Q905" s="204"/>
      <c r="R905" s="204"/>
      <c r="S905" s="204"/>
      <c r="T905" s="205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00" t="s">
        <v>134</v>
      </c>
      <c r="AU905" s="200" t="s">
        <v>83</v>
      </c>
      <c r="AV905" s="13" t="s">
        <v>81</v>
      </c>
      <c r="AW905" s="13" t="s">
        <v>30</v>
      </c>
      <c r="AX905" s="13" t="s">
        <v>73</v>
      </c>
      <c r="AY905" s="200" t="s">
        <v>125</v>
      </c>
    </row>
    <row r="906" s="14" customFormat="1">
      <c r="A906" s="14"/>
      <c r="B906" s="206"/>
      <c r="C906" s="14"/>
      <c r="D906" s="199" t="s">
        <v>134</v>
      </c>
      <c r="E906" s="207" t="s">
        <v>1</v>
      </c>
      <c r="F906" s="208" t="s">
        <v>472</v>
      </c>
      <c r="G906" s="14"/>
      <c r="H906" s="209">
        <v>24.585999999999999</v>
      </c>
      <c r="I906" s="210"/>
      <c r="J906" s="14"/>
      <c r="K906" s="14"/>
      <c r="L906" s="206"/>
      <c r="M906" s="211"/>
      <c r="N906" s="212"/>
      <c r="O906" s="212"/>
      <c r="P906" s="212"/>
      <c r="Q906" s="212"/>
      <c r="R906" s="212"/>
      <c r="S906" s="212"/>
      <c r="T906" s="213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07" t="s">
        <v>134</v>
      </c>
      <c r="AU906" s="207" t="s">
        <v>83</v>
      </c>
      <c r="AV906" s="14" t="s">
        <v>83</v>
      </c>
      <c r="AW906" s="14" t="s">
        <v>30</v>
      </c>
      <c r="AX906" s="14" t="s">
        <v>73</v>
      </c>
      <c r="AY906" s="207" t="s">
        <v>125</v>
      </c>
    </row>
    <row r="907" s="13" customFormat="1">
      <c r="A907" s="13"/>
      <c r="B907" s="198"/>
      <c r="C907" s="13"/>
      <c r="D907" s="199" t="s">
        <v>134</v>
      </c>
      <c r="E907" s="200" t="s">
        <v>1</v>
      </c>
      <c r="F907" s="201" t="s">
        <v>399</v>
      </c>
      <c r="G907" s="13"/>
      <c r="H907" s="200" t="s">
        <v>1</v>
      </c>
      <c r="I907" s="202"/>
      <c r="J907" s="13"/>
      <c r="K907" s="13"/>
      <c r="L907" s="198"/>
      <c r="M907" s="203"/>
      <c r="N907" s="204"/>
      <c r="O907" s="204"/>
      <c r="P907" s="204"/>
      <c r="Q907" s="204"/>
      <c r="R907" s="204"/>
      <c r="S907" s="204"/>
      <c r="T907" s="205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00" t="s">
        <v>134</v>
      </c>
      <c r="AU907" s="200" t="s">
        <v>83</v>
      </c>
      <c r="AV907" s="13" t="s">
        <v>81</v>
      </c>
      <c r="AW907" s="13" t="s">
        <v>30</v>
      </c>
      <c r="AX907" s="13" t="s">
        <v>73</v>
      </c>
      <c r="AY907" s="200" t="s">
        <v>125</v>
      </c>
    </row>
    <row r="908" s="14" customFormat="1">
      <c r="A908" s="14"/>
      <c r="B908" s="206"/>
      <c r="C908" s="14"/>
      <c r="D908" s="199" t="s">
        <v>134</v>
      </c>
      <c r="E908" s="207" t="s">
        <v>1</v>
      </c>
      <c r="F908" s="208" t="s">
        <v>473</v>
      </c>
      <c r="G908" s="14"/>
      <c r="H908" s="209">
        <v>9.109</v>
      </c>
      <c r="I908" s="210"/>
      <c r="J908" s="14"/>
      <c r="K908" s="14"/>
      <c r="L908" s="206"/>
      <c r="M908" s="211"/>
      <c r="N908" s="212"/>
      <c r="O908" s="212"/>
      <c r="P908" s="212"/>
      <c r="Q908" s="212"/>
      <c r="R908" s="212"/>
      <c r="S908" s="212"/>
      <c r="T908" s="213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07" t="s">
        <v>134</v>
      </c>
      <c r="AU908" s="207" t="s">
        <v>83</v>
      </c>
      <c r="AV908" s="14" t="s">
        <v>83</v>
      </c>
      <c r="AW908" s="14" t="s">
        <v>30</v>
      </c>
      <c r="AX908" s="14" t="s">
        <v>73</v>
      </c>
      <c r="AY908" s="207" t="s">
        <v>125</v>
      </c>
    </row>
    <row r="909" s="13" customFormat="1">
      <c r="A909" s="13"/>
      <c r="B909" s="198"/>
      <c r="C909" s="13"/>
      <c r="D909" s="199" t="s">
        <v>134</v>
      </c>
      <c r="E909" s="200" t="s">
        <v>1</v>
      </c>
      <c r="F909" s="201" t="s">
        <v>401</v>
      </c>
      <c r="G909" s="13"/>
      <c r="H909" s="200" t="s">
        <v>1</v>
      </c>
      <c r="I909" s="202"/>
      <c r="J909" s="13"/>
      <c r="K909" s="13"/>
      <c r="L909" s="198"/>
      <c r="M909" s="203"/>
      <c r="N909" s="204"/>
      <c r="O909" s="204"/>
      <c r="P909" s="204"/>
      <c r="Q909" s="204"/>
      <c r="R909" s="204"/>
      <c r="S909" s="204"/>
      <c r="T909" s="205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00" t="s">
        <v>134</v>
      </c>
      <c r="AU909" s="200" t="s">
        <v>83</v>
      </c>
      <c r="AV909" s="13" t="s">
        <v>81</v>
      </c>
      <c r="AW909" s="13" t="s">
        <v>30</v>
      </c>
      <c r="AX909" s="13" t="s">
        <v>73</v>
      </c>
      <c r="AY909" s="200" t="s">
        <v>125</v>
      </c>
    </row>
    <row r="910" s="14" customFormat="1">
      <c r="A910" s="14"/>
      <c r="B910" s="206"/>
      <c r="C910" s="14"/>
      <c r="D910" s="199" t="s">
        <v>134</v>
      </c>
      <c r="E910" s="207" t="s">
        <v>1</v>
      </c>
      <c r="F910" s="208" t="s">
        <v>474</v>
      </c>
      <c r="G910" s="14"/>
      <c r="H910" s="209">
        <v>12.43</v>
      </c>
      <c r="I910" s="210"/>
      <c r="J910" s="14"/>
      <c r="K910" s="14"/>
      <c r="L910" s="206"/>
      <c r="M910" s="211"/>
      <c r="N910" s="212"/>
      <c r="O910" s="212"/>
      <c r="P910" s="212"/>
      <c r="Q910" s="212"/>
      <c r="R910" s="212"/>
      <c r="S910" s="212"/>
      <c r="T910" s="213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07" t="s">
        <v>134</v>
      </c>
      <c r="AU910" s="207" t="s">
        <v>83</v>
      </c>
      <c r="AV910" s="14" t="s">
        <v>83</v>
      </c>
      <c r="AW910" s="14" t="s">
        <v>30</v>
      </c>
      <c r="AX910" s="14" t="s">
        <v>73</v>
      </c>
      <c r="AY910" s="207" t="s">
        <v>125</v>
      </c>
    </row>
    <row r="911" s="13" customFormat="1">
      <c r="A911" s="13"/>
      <c r="B911" s="198"/>
      <c r="C911" s="13"/>
      <c r="D911" s="199" t="s">
        <v>134</v>
      </c>
      <c r="E911" s="200" t="s">
        <v>1</v>
      </c>
      <c r="F911" s="201" t="s">
        <v>403</v>
      </c>
      <c r="G911" s="13"/>
      <c r="H911" s="200" t="s">
        <v>1</v>
      </c>
      <c r="I911" s="202"/>
      <c r="J911" s="13"/>
      <c r="K911" s="13"/>
      <c r="L911" s="198"/>
      <c r="M911" s="203"/>
      <c r="N911" s="204"/>
      <c r="O911" s="204"/>
      <c r="P911" s="204"/>
      <c r="Q911" s="204"/>
      <c r="R911" s="204"/>
      <c r="S911" s="204"/>
      <c r="T911" s="205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00" t="s">
        <v>134</v>
      </c>
      <c r="AU911" s="200" t="s">
        <v>83</v>
      </c>
      <c r="AV911" s="13" t="s">
        <v>81</v>
      </c>
      <c r="AW911" s="13" t="s">
        <v>30</v>
      </c>
      <c r="AX911" s="13" t="s">
        <v>73</v>
      </c>
      <c r="AY911" s="200" t="s">
        <v>125</v>
      </c>
    </row>
    <row r="912" s="14" customFormat="1">
      <c r="A912" s="14"/>
      <c r="B912" s="206"/>
      <c r="C912" s="14"/>
      <c r="D912" s="199" t="s">
        <v>134</v>
      </c>
      <c r="E912" s="207" t="s">
        <v>1</v>
      </c>
      <c r="F912" s="208" t="s">
        <v>475</v>
      </c>
      <c r="G912" s="14"/>
      <c r="H912" s="209">
        <v>53.049999999999997</v>
      </c>
      <c r="I912" s="210"/>
      <c r="J912" s="14"/>
      <c r="K912" s="14"/>
      <c r="L912" s="206"/>
      <c r="M912" s="211"/>
      <c r="N912" s="212"/>
      <c r="O912" s="212"/>
      <c r="P912" s="212"/>
      <c r="Q912" s="212"/>
      <c r="R912" s="212"/>
      <c r="S912" s="212"/>
      <c r="T912" s="213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07" t="s">
        <v>134</v>
      </c>
      <c r="AU912" s="207" t="s">
        <v>83</v>
      </c>
      <c r="AV912" s="14" t="s">
        <v>83</v>
      </c>
      <c r="AW912" s="14" t="s">
        <v>30</v>
      </c>
      <c r="AX912" s="14" t="s">
        <v>73</v>
      </c>
      <c r="AY912" s="207" t="s">
        <v>125</v>
      </c>
    </row>
    <row r="913" s="13" customFormat="1">
      <c r="A913" s="13"/>
      <c r="B913" s="198"/>
      <c r="C913" s="13"/>
      <c r="D913" s="199" t="s">
        <v>134</v>
      </c>
      <c r="E913" s="200" t="s">
        <v>1</v>
      </c>
      <c r="F913" s="201" t="s">
        <v>405</v>
      </c>
      <c r="G913" s="13"/>
      <c r="H913" s="200" t="s">
        <v>1</v>
      </c>
      <c r="I913" s="202"/>
      <c r="J913" s="13"/>
      <c r="K913" s="13"/>
      <c r="L913" s="198"/>
      <c r="M913" s="203"/>
      <c r="N913" s="204"/>
      <c r="O913" s="204"/>
      <c r="P913" s="204"/>
      <c r="Q913" s="204"/>
      <c r="R913" s="204"/>
      <c r="S913" s="204"/>
      <c r="T913" s="205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00" t="s">
        <v>134</v>
      </c>
      <c r="AU913" s="200" t="s">
        <v>83</v>
      </c>
      <c r="AV913" s="13" t="s">
        <v>81</v>
      </c>
      <c r="AW913" s="13" t="s">
        <v>30</v>
      </c>
      <c r="AX913" s="13" t="s">
        <v>73</v>
      </c>
      <c r="AY913" s="200" t="s">
        <v>125</v>
      </c>
    </row>
    <row r="914" s="14" customFormat="1">
      <c r="A914" s="14"/>
      <c r="B914" s="206"/>
      <c r="C914" s="14"/>
      <c r="D914" s="199" t="s">
        <v>134</v>
      </c>
      <c r="E914" s="207" t="s">
        <v>1</v>
      </c>
      <c r="F914" s="208" t="s">
        <v>1212</v>
      </c>
      <c r="G914" s="14"/>
      <c r="H914" s="209">
        <v>39.167999999999999</v>
      </c>
      <c r="I914" s="210"/>
      <c r="J914" s="14"/>
      <c r="K914" s="14"/>
      <c r="L914" s="206"/>
      <c r="M914" s="211"/>
      <c r="N914" s="212"/>
      <c r="O914" s="212"/>
      <c r="P914" s="212"/>
      <c r="Q914" s="212"/>
      <c r="R914" s="212"/>
      <c r="S914" s="212"/>
      <c r="T914" s="213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07" t="s">
        <v>134</v>
      </c>
      <c r="AU914" s="207" t="s">
        <v>83</v>
      </c>
      <c r="AV914" s="14" t="s">
        <v>83</v>
      </c>
      <c r="AW914" s="14" t="s">
        <v>30</v>
      </c>
      <c r="AX914" s="14" t="s">
        <v>73</v>
      </c>
      <c r="AY914" s="207" t="s">
        <v>125</v>
      </c>
    </row>
    <row r="915" s="13" customFormat="1">
      <c r="A915" s="13"/>
      <c r="B915" s="198"/>
      <c r="C915" s="13"/>
      <c r="D915" s="199" t="s">
        <v>134</v>
      </c>
      <c r="E915" s="200" t="s">
        <v>1</v>
      </c>
      <c r="F915" s="201" t="s">
        <v>407</v>
      </c>
      <c r="G915" s="13"/>
      <c r="H915" s="200" t="s">
        <v>1</v>
      </c>
      <c r="I915" s="202"/>
      <c r="J915" s="13"/>
      <c r="K915" s="13"/>
      <c r="L915" s="198"/>
      <c r="M915" s="203"/>
      <c r="N915" s="204"/>
      <c r="O915" s="204"/>
      <c r="P915" s="204"/>
      <c r="Q915" s="204"/>
      <c r="R915" s="204"/>
      <c r="S915" s="204"/>
      <c r="T915" s="205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00" t="s">
        <v>134</v>
      </c>
      <c r="AU915" s="200" t="s">
        <v>83</v>
      </c>
      <c r="AV915" s="13" t="s">
        <v>81</v>
      </c>
      <c r="AW915" s="13" t="s">
        <v>30</v>
      </c>
      <c r="AX915" s="13" t="s">
        <v>73</v>
      </c>
      <c r="AY915" s="200" t="s">
        <v>125</v>
      </c>
    </row>
    <row r="916" s="14" customFormat="1">
      <c r="A916" s="14"/>
      <c r="B916" s="206"/>
      <c r="C916" s="14"/>
      <c r="D916" s="199" t="s">
        <v>134</v>
      </c>
      <c r="E916" s="207" t="s">
        <v>1</v>
      </c>
      <c r="F916" s="208" t="s">
        <v>477</v>
      </c>
      <c r="G916" s="14"/>
      <c r="H916" s="209">
        <v>6.7160000000000002</v>
      </c>
      <c r="I916" s="210"/>
      <c r="J916" s="14"/>
      <c r="K916" s="14"/>
      <c r="L916" s="206"/>
      <c r="M916" s="211"/>
      <c r="N916" s="212"/>
      <c r="O916" s="212"/>
      <c r="P916" s="212"/>
      <c r="Q916" s="212"/>
      <c r="R916" s="212"/>
      <c r="S916" s="212"/>
      <c r="T916" s="213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07" t="s">
        <v>134</v>
      </c>
      <c r="AU916" s="207" t="s">
        <v>83</v>
      </c>
      <c r="AV916" s="14" t="s">
        <v>83</v>
      </c>
      <c r="AW916" s="14" t="s">
        <v>30</v>
      </c>
      <c r="AX916" s="14" t="s">
        <v>73</v>
      </c>
      <c r="AY916" s="207" t="s">
        <v>125</v>
      </c>
    </row>
    <row r="917" s="16" customFormat="1">
      <c r="A917" s="16"/>
      <c r="B917" s="232"/>
      <c r="C917" s="16"/>
      <c r="D917" s="199" t="s">
        <v>134</v>
      </c>
      <c r="E917" s="233" t="s">
        <v>1</v>
      </c>
      <c r="F917" s="234" t="s">
        <v>409</v>
      </c>
      <c r="G917" s="16"/>
      <c r="H917" s="235">
        <v>607.34100000000001</v>
      </c>
      <c r="I917" s="236"/>
      <c r="J917" s="16"/>
      <c r="K917" s="16"/>
      <c r="L917" s="232"/>
      <c r="M917" s="237"/>
      <c r="N917" s="238"/>
      <c r="O917" s="238"/>
      <c r="P917" s="238"/>
      <c r="Q917" s="238"/>
      <c r="R917" s="238"/>
      <c r="S917" s="238"/>
      <c r="T917" s="239"/>
      <c r="U917" s="16"/>
      <c r="V917" s="16"/>
      <c r="W917" s="16"/>
      <c r="X917" s="16"/>
      <c r="Y917" s="16"/>
      <c r="Z917" s="16"/>
      <c r="AA917" s="16"/>
      <c r="AB917" s="16"/>
      <c r="AC917" s="16"/>
      <c r="AD917" s="16"/>
      <c r="AE917" s="16"/>
      <c r="AT917" s="233" t="s">
        <v>134</v>
      </c>
      <c r="AU917" s="233" t="s">
        <v>83</v>
      </c>
      <c r="AV917" s="16" t="s">
        <v>144</v>
      </c>
      <c r="AW917" s="16" t="s">
        <v>30</v>
      </c>
      <c r="AX917" s="16" t="s">
        <v>73</v>
      </c>
      <c r="AY917" s="233" t="s">
        <v>125</v>
      </c>
    </row>
    <row r="918" s="13" customFormat="1">
      <c r="A918" s="13"/>
      <c r="B918" s="198"/>
      <c r="C918" s="13"/>
      <c r="D918" s="199" t="s">
        <v>134</v>
      </c>
      <c r="E918" s="200" t="s">
        <v>1</v>
      </c>
      <c r="F918" s="201" t="s">
        <v>410</v>
      </c>
      <c r="G918" s="13"/>
      <c r="H918" s="200" t="s">
        <v>1</v>
      </c>
      <c r="I918" s="202"/>
      <c r="J918" s="13"/>
      <c r="K918" s="13"/>
      <c r="L918" s="198"/>
      <c r="M918" s="203"/>
      <c r="N918" s="204"/>
      <c r="O918" s="204"/>
      <c r="P918" s="204"/>
      <c r="Q918" s="204"/>
      <c r="R918" s="204"/>
      <c r="S918" s="204"/>
      <c r="T918" s="205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00" t="s">
        <v>134</v>
      </c>
      <c r="AU918" s="200" t="s">
        <v>83</v>
      </c>
      <c r="AV918" s="13" t="s">
        <v>81</v>
      </c>
      <c r="AW918" s="13" t="s">
        <v>30</v>
      </c>
      <c r="AX918" s="13" t="s">
        <v>73</v>
      </c>
      <c r="AY918" s="200" t="s">
        <v>125</v>
      </c>
    </row>
    <row r="919" s="13" customFormat="1">
      <c r="A919" s="13"/>
      <c r="B919" s="198"/>
      <c r="C919" s="13"/>
      <c r="D919" s="199" t="s">
        <v>134</v>
      </c>
      <c r="E919" s="200" t="s">
        <v>1</v>
      </c>
      <c r="F919" s="201" t="s">
        <v>411</v>
      </c>
      <c r="G919" s="13"/>
      <c r="H919" s="200" t="s">
        <v>1</v>
      </c>
      <c r="I919" s="202"/>
      <c r="J919" s="13"/>
      <c r="K919" s="13"/>
      <c r="L919" s="198"/>
      <c r="M919" s="203"/>
      <c r="N919" s="204"/>
      <c r="O919" s="204"/>
      <c r="P919" s="204"/>
      <c r="Q919" s="204"/>
      <c r="R919" s="204"/>
      <c r="S919" s="204"/>
      <c r="T919" s="205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00" t="s">
        <v>134</v>
      </c>
      <c r="AU919" s="200" t="s">
        <v>83</v>
      </c>
      <c r="AV919" s="13" t="s">
        <v>81</v>
      </c>
      <c r="AW919" s="13" t="s">
        <v>30</v>
      </c>
      <c r="AX919" s="13" t="s">
        <v>73</v>
      </c>
      <c r="AY919" s="200" t="s">
        <v>125</v>
      </c>
    </row>
    <row r="920" s="14" customFormat="1">
      <c r="A920" s="14"/>
      <c r="B920" s="206"/>
      <c r="C920" s="14"/>
      <c r="D920" s="199" t="s">
        <v>134</v>
      </c>
      <c r="E920" s="207" t="s">
        <v>1</v>
      </c>
      <c r="F920" s="208" t="s">
        <v>1213</v>
      </c>
      <c r="G920" s="14"/>
      <c r="H920" s="209">
        <v>53.450000000000003</v>
      </c>
      <c r="I920" s="210"/>
      <c r="J920" s="14"/>
      <c r="K920" s="14"/>
      <c r="L920" s="206"/>
      <c r="M920" s="211"/>
      <c r="N920" s="212"/>
      <c r="O920" s="212"/>
      <c r="P920" s="212"/>
      <c r="Q920" s="212"/>
      <c r="R920" s="212"/>
      <c r="S920" s="212"/>
      <c r="T920" s="213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07" t="s">
        <v>134</v>
      </c>
      <c r="AU920" s="207" t="s">
        <v>83</v>
      </c>
      <c r="AV920" s="14" t="s">
        <v>83</v>
      </c>
      <c r="AW920" s="14" t="s">
        <v>30</v>
      </c>
      <c r="AX920" s="14" t="s">
        <v>73</v>
      </c>
      <c r="AY920" s="207" t="s">
        <v>125</v>
      </c>
    </row>
    <row r="921" s="14" customFormat="1">
      <c r="A921" s="14"/>
      <c r="B921" s="206"/>
      <c r="C921" s="14"/>
      <c r="D921" s="199" t="s">
        <v>134</v>
      </c>
      <c r="E921" s="207" t="s">
        <v>1</v>
      </c>
      <c r="F921" s="208" t="s">
        <v>1214</v>
      </c>
      <c r="G921" s="14"/>
      <c r="H921" s="209">
        <v>42.240000000000002</v>
      </c>
      <c r="I921" s="210"/>
      <c r="J921" s="14"/>
      <c r="K921" s="14"/>
      <c r="L921" s="206"/>
      <c r="M921" s="211"/>
      <c r="N921" s="212"/>
      <c r="O921" s="212"/>
      <c r="P921" s="212"/>
      <c r="Q921" s="212"/>
      <c r="R921" s="212"/>
      <c r="S921" s="212"/>
      <c r="T921" s="213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07" t="s">
        <v>134</v>
      </c>
      <c r="AU921" s="207" t="s">
        <v>83</v>
      </c>
      <c r="AV921" s="14" t="s">
        <v>83</v>
      </c>
      <c r="AW921" s="14" t="s">
        <v>30</v>
      </c>
      <c r="AX921" s="14" t="s">
        <v>73</v>
      </c>
      <c r="AY921" s="207" t="s">
        <v>125</v>
      </c>
    </row>
    <row r="922" s="13" customFormat="1">
      <c r="A922" s="13"/>
      <c r="B922" s="198"/>
      <c r="C922" s="13"/>
      <c r="D922" s="199" t="s">
        <v>134</v>
      </c>
      <c r="E922" s="200" t="s">
        <v>1</v>
      </c>
      <c r="F922" s="201" t="s">
        <v>414</v>
      </c>
      <c r="G922" s="13"/>
      <c r="H922" s="200" t="s">
        <v>1</v>
      </c>
      <c r="I922" s="202"/>
      <c r="J922" s="13"/>
      <c r="K922" s="13"/>
      <c r="L922" s="198"/>
      <c r="M922" s="203"/>
      <c r="N922" s="204"/>
      <c r="O922" s="204"/>
      <c r="P922" s="204"/>
      <c r="Q922" s="204"/>
      <c r="R922" s="204"/>
      <c r="S922" s="204"/>
      <c r="T922" s="205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00" t="s">
        <v>134</v>
      </c>
      <c r="AU922" s="200" t="s">
        <v>83</v>
      </c>
      <c r="AV922" s="13" t="s">
        <v>81</v>
      </c>
      <c r="AW922" s="13" t="s">
        <v>30</v>
      </c>
      <c r="AX922" s="13" t="s">
        <v>73</v>
      </c>
      <c r="AY922" s="200" t="s">
        <v>125</v>
      </c>
    </row>
    <row r="923" s="14" customFormat="1">
      <c r="A923" s="14"/>
      <c r="B923" s="206"/>
      <c r="C923" s="14"/>
      <c r="D923" s="199" t="s">
        <v>134</v>
      </c>
      <c r="E923" s="207" t="s">
        <v>1</v>
      </c>
      <c r="F923" s="208" t="s">
        <v>480</v>
      </c>
      <c r="G923" s="14"/>
      <c r="H923" s="209">
        <v>59.555</v>
      </c>
      <c r="I923" s="210"/>
      <c r="J923" s="14"/>
      <c r="K923" s="14"/>
      <c r="L923" s="206"/>
      <c r="M923" s="211"/>
      <c r="N923" s="212"/>
      <c r="O923" s="212"/>
      <c r="P923" s="212"/>
      <c r="Q923" s="212"/>
      <c r="R923" s="212"/>
      <c r="S923" s="212"/>
      <c r="T923" s="213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07" t="s">
        <v>134</v>
      </c>
      <c r="AU923" s="207" t="s">
        <v>83</v>
      </c>
      <c r="AV923" s="14" t="s">
        <v>83</v>
      </c>
      <c r="AW923" s="14" t="s">
        <v>30</v>
      </c>
      <c r="AX923" s="14" t="s">
        <v>73</v>
      </c>
      <c r="AY923" s="207" t="s">
        <v>125</v>
      </c>
    </row>
    <row r="924" s="13" customFormat="1">
      <c r="A924" s="13"/>
      <c r="B924" s="198"/>
      <c r="C924" s="13"/>
      <c r="D924" s="199" t="s">
        <v>134</v>
      </c>
      <c r="E924" s="200" t="s">
        <v>1</v>
      </c>
      <c r="F924" s="201" t="s">
        <v>416</v>
      </c>
      <c r="G924" s="13"/>
      <c r="H924" s="200" t="s">
        <v>1</v>
      </c>
      <c r="I924" s="202"/>
      <c r="J924" s="13"/>
      <c r="K924" s="13"/>
      <c r="L924" s="198"/>
      <c r="M924" s="203"/>
      <c r="N924" s="204"/>
      <c r="O924" s="204"/>
      <c r="P924" s="204"/>
      <c r="Q924" s="204"/>
      <c r="R924" s="204"/>
      <c r="S924" s="204"/>
      <c r="T924" s="205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00" t="s">
        <v>134</v>
      </c>
      <c r="AU924" s="200" t="s">
        <v>83</v>
      </c>
      <c r="AV924" s="13" t="s">
        <v>81</v>
      </c>
      <c r="AW924" s="13" t="s">
        <v>30</v>
      </c>
      <c r="AX924" s="13" t="s">
        <v>73</v>
      </c>
      <c r="AY924" s="200" t="s">
        <v>125</v>
      </c>
    </row>
    <row r="925" s="14" customFormat="1">
      <c r="A925" s="14"/>
      <c r="B925" s="206"/>
      <c r="C925" s="14"/>
      <c r="D925" s="199" t="s">
        <v>134</v>
      </c>
      <c r="E925" s="207" t="s">
        <v>1</v>
      </c>
      <c r="F925" s="208" t="s">
        <v>481</v>
      </c>
      <c r="G925" s="14"/>
      <c r="H925" s="209">
        <v>59.719999999999999</v>
      </c>
      <c r="I925" s="210"/>
      <c r="J925" s="14"/>
      <c r="K925" s="14"/>
      <c r="L925" s="206"/>
      <c r="M925" s="211"/>
      <c r="N925" s="212"/>
      <c r="O925" s="212"/>
      <c r="P925" s="212"/>
      <c r="Q925" s="212"/>
      <c r="R925" s="212"/>
      <c r="S925" s="212"/>
      <c r="T925" s="213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07" t="s">
        <v>134</v>
      </c>
      <c r="AU925" s="207" t="s">
        <v>83</v>
      </c>
      <c r="AV925" s="14" t="s">
        <v>83</v>
      </c>
      <c r="AW925" s="14" t="s">
        <v>30</v>
      </c>
      <c r="AX925" s="14" t="s">
        <v>73</v>
      </c>
      <c r="AY925" s="207" t="s">
        <v>125</v>
      </c>
    </row>
    <row r="926" s="13" customFormat="1">
      <c r="A926" s="13"/>
      <c r="B926" s="198"/>
      <c r="C926" s="13"/>
      <c r="D926" s="199" t="s">
        <v>134</v>
      </c>
      <c r="E926" s="200" t="s">
        <v>1</v>
      </c>
      <c r="F926" s="201" t="s">
        <v>418</v>
      </c>
      <c r="G926" s="13"/>
      <c r="H926" s="200" t="s">
        <v>1</v>
      </c>
      <c r="I926" s="202"/>
      <c r="J926" s="13"/>
      <c r="K926" s="13"/>
      <c r="L926" s="198"/>
      <c r="M926" s="203"/>
      <c r="N926" s="204"/>
      <c r="O926" s="204"/>
      <c r="P926" s="204"/>
      <c r="Q926" s="204"/>
      <c r="R926" s="204"/>
      <c r="S926" s="204"/>
      <c r="T926" s="205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00" t="s">
        <v>134</v>
      </c>
      <c r="AU926" s="200" t="s">
        <v>83</v>
      </c>
      <c r="AV926" s="13" t="s">
        <v>81</v>
      </c>
      <c r="AW926" s="13" t="s">
        <v>30</v>
      </c>
      <c r="AX926" s="13" t="s">
        <v>73</v>
      </c>
      <c r="AY926" s="200" t="s">
        <v>125</v>
      </c>
    </row>
    <row r="927" s="14" customFormat="1">
      <c r="A927" s="14"/>
      <c r="B927" s="206"/>
      <c r="C927" s="14"/>
      <c r="D927" s="199" t="s">
        <v>134</v>
      </c>
      <c r="E927" s="207" t="s">
        <v>1</v>
      </c>
      <c r="F927" s="208" t="s">
        <v>481</v>
      </c>
      <c r="G927" s="14"/>
      <c r="H927" s="209">
        <v>59.719999999999999</v>
      </c>
      <c r="I927" s="210"/>
      <c r="J927" s="14"/>
      <c r="K927" s="14"/>
      <c r="L927" s="206"/>
      <c r="M927" s="211"/>
      <c r="N927" s="212"/>
      <c r="O927" s="212"/>
      <c r="P927" s="212"/>
      <c r="Q927" s="212"/>
      <c r="R927" s="212"/>
      <c r="S927" s="212"/>
      <c r="T927" s="213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07" t="s">
        <v>134</v>
      </c>
      <c r="AU927" s="207" t="s">
        <v>83</v>
      </c>
      <c r="AV927" s="14" t="s">
        <v>83</v>
      </c>
      <c r="AW927" s="14" t="s">
        <v>30</v>
      </c>
      <c r="AX927" s="14" t="s">
        <v>73</v>
      </c>
      <c r="AY927" s="207" t="s">
        <v>125</v>
      </c>
    </row>
    <row r="928" s="13" customFormat="1">
      <c r="A928" s="13"/>
      <c r="B928" s="198"/>
      <c r="C928" s="13"/>
      <c r="D928" s="199" t="s">
        <v>134</v>
      </c>
      <c r="E928" s="200" t="s">
        <v>1</v>
      </c>
      <c r="F928" s="201" t="s">
        <v>419</v>
      </c>
      <c r="G928" s="13"/>
      <c r="H928" s="200" t="s">
        <v>1</v>
      </c>
      <c r="I928" s="202"/>
      <c r="J928" s="13"/>
      <c r="K928" s="13"/>
      <c r="L928" s="198"/>
      <c r="M928" s="203"/>
      <c r="N928" s="204"/>
      <c r="O928" s="204"/>
      <c r="P928" s="204"/>
      <c r="Q928" s="204"/>
      <c r="R928" s="204"/>
      <c r="S928" s="204"/>
      <c r="T928" s="205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00" t="s">
        <v>134</v>
      </c>
      <c r="AU928" s="200" t="s">
        <v>83</v>
      </c>
      <c r="AV928" s="13" t="s">
        <v>81</v>
      </c>
      <c r="AW928" s="13" t="s">
        <v>30</v>
      </c>
      <c r="AX928" s="13" t="s">
        <v>73</v>
      </c>
      <c r="AY928" s="200" t="s">
        <v>125</v>
      </c>
    </row>
    <row r="929" s="14" customFormat="1">
      <c r="A929" s="14"/>
      <c r="B929" s="206"/>
      <c r="C929" s="14"/>
      <c r="D929" s="199" t="s">
        <v>134</v>
      </c>
      <c r="E929" s="207" t="s">
        <v>1</v>
      </c>
      <c r="F929" s="208" t="s">
        <v>482</v>
      </c>
      <c r="G929" s="14"/>
      <c r="H929" s="209">
        <v>85.929000000000002</v>
      </c>
      <c r="I929" s="210"/>
      <c r="J929" s="14"/>
      <c r="K929" s="14"/>
      <c r="L929" s="206"/>
      <c r="M929" s="211"/>
      <c r="N929" s="212"/>
      <c r="O929" s="212"/>
      <c r="P929" s="212"/>
      <c r="Q929" s="212"/>
      <c r="R929" s="212"/>
      <c r="S929" s="212"/>
      <c r="T929" s="213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07" t="s">
        <v>134</v>
      </c>
      <c r="AU929" s="207" t="s">
        <v>83</v>
      </c>
      <c r="AV929" s="14" t="s">
        <v>83</v>
      </c>
      <c r="AW929" s="14" t="s">
        <v>30</v>
      </c>
      <c r="AX929" s="14" t="s">
        <v>73</v>
      </c>
      <c r="AY929" s="207" t="s">
        <v>125</v>
      </c>
    </row>
    <row r="930" s="13" customFormat="1">
      <c r="A930" s="13"/>
      <c r="B930" s="198"/>
      <c r="C930" s="13"/>
      <c r="D930" s="199" t="s">
        <v>134</v>
      </c>
      <c r="E930" s="200" t="s">
        <v>1</v>
      </c>
      <c r="F930" s="201" t="s">
        <v>421</v>
      </c>
      <c r="G930" s="13"/>
      <c r="H930" s="200" t="s">
        <v>1</v>
      </c>
      <c r="I930" s="202"/>
      <c r="J930" s="13"/>
      <c r="K930" s="13"/>
      <c r="L930" s="198"/>
      <c r="M930" s="203"/>
      <c r="N930" s="204"/>
      <c r="O930" s="204"/>
      <c r="P930" s="204"/>
      <c r="Q930" s="204"/>
      <c r="R930" s="204"/>
      <c r="S930" s="204"/>
      <c r="T930" s="205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00" t="s">
        <v>134</v>
      </c>
      <c r="AU930" s="200" t="s">
        <v>83</v>
      </c>
      <c r="AV930" s="13" t="s">
        <v>81</v>
      </c>
      <c r="AW930" s="13" t="s">
        <v>30</v>
      </c>
      <c r="AX930" s="13" t="s">
        <v>73</v>
      </c>
      <c r="AY930" s="200" t="s">
        <v>125</v>
      </c>
    </row>
    <row r="931" s="14" customFormat="1">
      <c r="A931" s="14"/>
      <c r="B931" s="206"/>
      <c r="C931" s="14"/>
      <c r="D931" s="199" t="s">
        <v>134</v>
      </c>
      <c r="E931" s="207" t="s">
        <v>1</v>
      </c>
      <c r="F931" s="208" t="s">
        <v>482</v>
      </c>
      <c r="G931" s="14"/>
      <c r="H931" s="209">
        <v>85.929000000000002</v>
      </c>
      <c r="I931" s="210"/>
      <c r="J931" s="14"/>
      <c r="K931" s="14"/>
      <c r="L931" s="206"/>
      <c r="M931" s="211"/>
      <c r="N931" s="212"/>
      <c r="O931" s="212"/>
      <c r="P931" s="212"/>
      <c r="Q931" s="212"/>
      <c r="R931" s="212"/>
      <c r="S931" s="212"/>
      <c r="T931" s="213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07" t="s">
        <v>134</v>
      </c>
      <c r="AU931" s="207" t="s">
        <v>83</v>
      </c>
      <c r="AV931" s="14" t="s">
        <v>83</v>
      </c>
      <c r="AW931" s="14" t="s">
        <v>30</v>
      </c>
      <c r="AX931" s="14" t="s">
        <v>73</v>
      </c>
      <c r="AY931" s="207" t="s">
        <v>125</v>
      </c>
    </row>
    <row r="932" s="13" customFormat="1">
      <c r="A932" s="13"/>
      <c r="B932" s="198"/>
      <c r="C932" s="13"/>
      <c r="D932" s="199" t="s">
        <v>134</v>
      </c>
      <c r="E932" s="200" t="s">
        <v>1</v>
      </c>
      <c r="F932" s="201" t="s">
        <v>422</v>
      </c>
      <c r="G932" s="13"/>
      <c r="H932" s="200" t="s">
        <v>1</v>
      </c>
      <c r="I932" s="202"/>
      <c r="J932" s="13"/>
      <c r="K932" s="13"/>
      <c r="L932" s="198"/>
      <c r="M932" s="203"/>
      <c r="N932" s="204"/>
      <c r="O932" s="204"/>
      <c r="P932" s="204"/>
      <c r="Q932" s="204"/>
      <c r="R932" s="204"/>
      <c r="S932" s="204"/>
      <c r="T932" s="205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00" t="s">
        <v>134</v>
      </c>
      <c r="AU932" s="200" t="s">
        <v>83</v>
      </c>
      <c r="AV932" s="13" t="s">
        <v>81</v>
      </c>
      <c r="AW932" s="13" t="s">
        <v>30</v>
      </c>
      <c r="AX932" s="13" t="s">
        <v>73</v>
      </c>
      <c r="AY932" s="200" t="s">
        <v>125</v>
      </c>
    </row>
    <row r="933" s="14" customFormat="1">
      <c r="A933" s="14"/>
      <c r="B933" s="206"/>
      <c r="C933" s="14"/>
      <c r="D933" s="199" t="s">
        <v>134</v>
      </c>
      <c r="E933" s="207" t="s">
        <v>1</v>
      </c>
      <c r="F933" s="208" t="s">
        <v>1215</v>
      </c>
      <c r="G933" s="14"/>
      <c r="H933" s="209">
        <v>99.185000000000002</v>
      </c>
      <c r="I933" s="210"/>
      <c r="J933" s="14"/>
      <c r="K933" s="14"/>
      <c r="L933" s="206"/>
      <c r="M933" s="211"/>
      <c r="N933" s="212"/>
      <c r="O933" s="212"/>
      <c r="P933" s="212"/>
      <c r="Q933" s="212"/>
      <c r="R933" s="212"/>
      <c r="S933" s="212"/>
      <c r="T933" s="213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07" t="s">
        <v>134</v>
      </c>
      <c r="AU933" s="207" t="s">
        <v>83</v>
      </c>
      <c r="AV933" s="14" t="s">
        <v>83</v>
      </c>
      <c r="AW933" s="14" t="s">
        <v>30</v>
      </c>
      <c r="AX933" s="14" t="s">
        <v>73</v>
      </c>
      <c r="AY933" s="207" t="s">
        <v>125</v>
      </c>
    </row>
    <row r="934" s="13" customFormat="1">
      <c r="A934" s="13"/>
      <c r="B934" s="198"/>
      <c r="C934" s="13"/>
      <c r="D934" s="199" t="s">
        <v>134</v>
      </c>
      <c r="E934" s="200" t="s">
        <v>1</v>
      </c>
      <c r="F934" s="201" t="s">
        <v>424</v>
      </c>
      <c r="G934" s="13"/>
      <c r="H934" s="200" t="s">
        <v>1</v>
      </c>
      <c r="I934" s="202"/>
      <c r="J934" s="13"/>
      <c r="K934" s="13"/>
      <c r="L934" s="198"/>
      <c r="M934" s="203"/>
      <c r="N934" s="204"/>
      <c r="O934" s="204"/>
      <c r="P934" s="204"/>
      <c r="Q934" s="204"/>
      <c r="R934" s="204"/>
      <c r="S934" s="204"/>
      <c r="T934" s="205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00" t="s">
        <v>134</v>
      </c>
      <c r="AU934" s="200" t="s">
        <v>83</v>
      </c>
      <c r="AV934" s="13" t="s">
        <v>81</v>
      </c>
      <c r="AW934" s="13" t="s">
        <v>30</v>
      </c>
      <c r="AX934" s="13" t="s">
        <v>73</v>
      </c>
      <c r="AY934" s="200" t="s">
        <v>125</v>
      </c>
    </row>
    <row r="935" s="14" customFormat="1">
      <c r="A935" s="14"/>
      <c r="B935" s="206"/>
      <c r="C935" s="14"/>
      <c r="D935" s="199" t="s">
        <v>134</v>
      </c>
      <c r="E935" s="207" t="s">
        <v>1</v>
      </c>
      <c r="F935" s="208" t="s">
        <v>1216</v>
      </c>
      <c r="G935" s="14"/>
      <c r="H935" s="209">
        <v>22.806000000000001</v>
      </c>
      <c r="I935" s="210"/>
      <c r="J935" s="14"/>
      <c r="K935" s="14"/>
      <c r="L935" s="206"/>
      <c r="M935" s="211"/>
      <c r="N935" s="212"/>
      <c r="O935" s="212"/>
      <c r="P935" s="212"/>
      <c r="Q935" s="212"/>
      <c r="R935" s="212"/>
      <c r="S935" s="212"/>
      <c r="T935" s="213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07" t="s">
        <v>134</v>
      </c>
      <c r="AU935" s="207" t="s">
        <v>83</v>
      </c>
      <c r="AV935" s="14" t="s">
        <v>83</v>
      </c>
      <c r="AW935" s="14" t="s">
        <v>30</v>
      </c>
      <c r="AX935" s="14" t="s">
        <v>73</v>
      </c>
      <c r="AY935" s="207" t="s">
        <v>125</v>
      </c>
    </row>
    <row r="936" s="13" customFormat="1">
      <c r="A936" s="13"/>
      <c r="B936" s="198"/>
      <c r="C936" s="13"/>
      <c r="D936" s="199" t="s">
        <v>134</v>
      </c>
      <c r="E936" s="200" t="s">
        <v>1</v>
      </c>
      <c r="F936" s="201" t="s">
        <v>426</v>
      </c>
      <c r="G936" s="13"/>
      <c r="H936" s="200" t="s">
        <v>1</v>
      </c>
      <c r="I936" s="202"/>
      <c r="J936" s="13"/>
      <c r="K936" s="13"/>
      <c r="L936" s="198"/>
      <c r="M936" s="203"/>
      <c r="N936" s="204"/>
      <c r="O936" s="204"/>
      <c r="P936" s="204"/>
      <c r="Q936" s="204"/>
      <c r="R936" s="204"/>
      <c r="S936" s="204"/>
      <c r="T936" s="205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00" t="s">
        <v>134</v>
      </c>
      <c r="AU936" s="200" t="s">
        <v>83</v>
      </c>
      <c r="AV936" s="13" t="s">
        <v>81</v>
      </c>
      <c r="AW936" s="13" t="s">
        <v>30</v>
      </c>
      <c r="AX936" s="13" t="s">
        <v>73</v>
      </c>
      <c r="AY936" s="200" t="s">
        <v>125</v>
      </c>
    </row>
    <row r="937" s="14" customFormat="1">
      <c r="A937" s="14"/>
      <c r="B937" s="206"/>
      <c r="C937" s="14"/>
      <c r="D937" s="199" t="s">
        <v>134</v>
      </c>
      <c r="E937" s="207" t="s">
        <v>1</v>
      </c>
      <c r="F937" s="208" t="s">
        <v>485</v>
      </c>
      <c r="G937" s="14"/>
      <c r="H937" s="209">
        <v>23.253</v>
      </c>
      <c r="I937" s="210"/>
      <c r="J937" s="14"/>
      <c r="K937" s="14"/>
      <c r="L937" s="206"/>
      <c r="M937" s="211"/>
      <c r="N937" s="212"/>
      <c r="O937" s="212"/>
      <c r="P937" s="212"/>
      <c r="Q937" s="212"/>
      <c r="R937" s="212"/>
      <c r="S937" s="212"/>
      <c r="T937" s="213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07" t="s">
        <v>134</v>
      </c>
      <c r="AU937" s="207" t="s">
        <v>83</v>
      </c>
      <c r="AV937" s="14" t="s">
        <v>83</v>
      </c>
      <c r="AW937" s="14" t="s">
        <v>30</v>
      </c>
      <c r="AX937" s="14" t="s">
        <v>73</v>
      </c>
      <c r="AY937" s="207" t="s">
        <v>125</v>
      </c>
    </row>
    <row r="938" s="13" customFormat="1">
      <c r="A938" s="13"/>
      <c r="B938" s="198"/>
      <c r="C938" s="13"/>
      <c r="D938" s="199" t="s">
        <v>134</v>
      </c>
      <c r="E938" s="200" t="s">
        <v>1</v>
      </c>
      <c r="F938" s="201" t="s">
        <v>428</v>
      </c>
      <c r="G938" s="13"/>
      <c r="H938" s="200" t="s">
        <v>1</v>
      </c>
      <c r="I938" s="202"/>
      <c r="J938" s="13"/>
      <c r="K938" s="13"/>
      <c r="L938" s="198"/>
      <c r="M938" s="203"/>
      <c r="N938" s="204"/>
      <c r="O938" s="204"/>
      <c r="P938" s="204"/>
      <c r="Q938" s="204"/>
      <c r="R938" s="204"/>
      <c r="S938" s="204"/>
      <c r="T938" s="205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00" t="s">
        <v>134</v>
      </c>
      <c r="AU938" s="200" t="s">
        <v>83</v>
      </c>
      <c r="AV938" s="13" t="s">
        <v>81</v>
      </c>
      <c r="AW938" s="13" t="s">
        <v>30</v>
      </c>
      <c r="AX938" s="13" t="s">
        <v>73</v>
      </c>
      <c r="AY938" s="200" t="s">
        <v>125</v>
      </c>
    </row>
    <row r="939" s="14" customFormat="1">
      <c r="A939" s="14"/>
      <c r="B939" s="206"/>
      <c r="C939" s="14"/>
      <c r="D939" s="199" t="s">
        <v>134</v>
      </c>
      <c r="E939" s="207" t="s">
        <v>1</v>
      </c>
      <c r="F939" s="208" t="s">
        <v>486</v>
      </c>
      <c r="G939" s="14"/>
      <c r="H939" s="209">
        <v>31.460999999999999</v>
      </c>
      <c r="I939" s="210"/>
      <c r="J939" s="14"/>
      <c r="K939" s="14"/>
      <c r="L939" s="206"/>
      <c r="M939" s="211"/>
      <c r="N939" s="212"/>
      <c r="O939" s="212"/>
      <c r="P939" s="212"/>
      <c r="Q939" s="212"/>
      <c r="R939" s="212"/>
      <c r="S939" s="212"/>
      <c r="T939" s="213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07" t="s">
        <v>134</v>
      </c>
      <c r="AU939" s="207" t="s">
        <v>83</v>
      </c>
      <c r="AV939" s="14" t="s">
        <v>83</v>
      </c>
      <c r="AW939" s="14" t="s">
        <v>30</v>
      </c>
      <c r="AX939" s="14" t="s">
        <v>73</v>
      </c>
      <c r="AY939" s="207" t="s">
        <v>125</v>
      </c>
    </row>
    <row r="940" s="13" customFormat="1">
      <c r="A940" s="13"/>
      <c r="B940" s="198"/>
      <c r="C940" s="13"/>
      <c r="D940" s="199" t="s">
        <v>134</v>
      </c>
      <c r="E940" s="200" t="s">
        <v>1</v>
      </c>
      <c r="F940" s="201" t="s">
        <v>430</v>
      </c>
      <c r="G940" s="13"/>
      <c r="H940" s="200" t="s">
        <v>1</v>
      </c>
      <c r="I940" s="202"/>
      <c r="J940" s="13"/>
      <c r="K940" s="13"/>
      <c r="L940" s="198"/>
      <c r="M940" s="203"/>
      <c r="N940" s="204"/>
      <c r="O940" s="204"/>
      <c r="P940" s="204"/>
      <c r="Q940" s="204"/>
      <c r="R940" s="204"/>
      <c r="S940" s="204"/>
      <c r="T940" s="205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00" t="s">
        <v>134</v>
      </c>
      <c r="AU940" s="200" t="s">
        <v>83</v>
      </c>
      <c r="AV940" s="13" t="s">
        <v>81</v>
      </c>
      <c r="AW940" s="13" t="s">
        <v>30</v>
      </c>
      <c r="AX940" s="13" t="s">
        <v>73</v>
      </c>
      <c r="AY940" s="200" t="s">
        <v>125</v>
      </c>
    </row>
    <row r="941" s="14" customFormat="1">
      <c r="A941" s="14"/>
      <c r="B941" s="206"/>
      <c r="C941" s="14"/>
      <c r="D941" s="199" t="s">
        <v>134</v>
      </c>
      <c r="E941" s="207" t="s">
        <v>1</v>
      </c>
      <c r="F941" s="208" t="s">
        <v>487</v>
      </c>
      <c r="G941" s="14"/>
      <c r="H941" s="209">
        <v>9.3000000000000007</v>
      </c>
      <c r="I941" s="210"/>
      <c r="J941" s="14"/>
      <c r="K941" s="14"/>
      <c r="L941" s="206"/>
      <c r="M941" s="211"/>
      <c r="N941" s="212"/>
      <c r="O941" s="212"/>
      <c r="P941" s="212"/>
      <c r="Q941" s="212"/>
      <c r="R941" s="212"/>
      <c r="S941" s="212"/>
      <c r="T941" s="213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07" t="s">
        <v>134</v>
      </c>
      <c r="AU941" s="207" t="s">
        <v>83</v>
      </c>
      <c r="AV941" s="14" t="s">
        <v>83</v>
      </c>
      <c r="AW941" s="14" t="s">
        <v>30</v>
      </c>
      <c r="AX941" s="14" t="s">
        <v>73</v>
      </c>
      <c r="AY941" s="207" t="s">
        <v>125</v>
      </c>
    </row>
    <row r="942" s="13" customFormat="1">
      <c r="A942" s="13"/>
      <c r="B942" s="198"/>
      <c r="C942" s="13"/>
      <c r="D942" s="199" t="s">
        <v>134</v>
      </c>
      <c r="E942" s="200" t="s">
        <v>1</v>
      </c>
      <c r="F942" s="201" t="s">
        <v>432</v>
      </c>
      <c r="G942" s="13"/>
      <c r="H942" s="200" t="s">
        <v>1</v>
      </c>
      <c r="I942" s="202"/>
      <c r="J942" s="13"/>
      <c r="K942" s="13"/>
      <c r="L942" s="198"/>
      <c r="M942" s="203"/>
      <c r="N942" s="204"/>
      <c r="O942" s="204"/>
      <c r="P942" s="204"/>
      <c r="Q942" s="204"/>
      <c r="R942" s="204"/>
      <c r="S942" s="204"/>
      <c r="T942" s="205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00" t="s">
        <v>134</v>
      </c>
      <c r="AU942" s="200" t="s">
        <v>83</v>
      </c>
      <c r="AV942" s="13" t="s">
        <v>81</v>
      </c>
      <c r="AW942" s="13" t="s">
        <v>30</v>
      </c>
      <c r="AX942" s="13" t="s">
        <v>73</v>
      </c>
      <c r="AY942" s="200" t="s">
        <v>125</v>
      </c>
    </row>
    <row r="943" s="14" customFormat="1">
      <c r="A943" s="14"/>
      <c r="B943" s="206"/>
      <c r="C943" s="14"/>
      <c r="D943" s="199" t="s">
        <v>134</v>
      </c>
      <c r="E943" s="207" t="s">
        <v>1</v>
      </c>
      <c r="F943" s="208" t="s">
        <v>487</v>
      </c>
      <c r="G943" s="14"/>
      <c r="H943" s="209">
        <v>9.3000000000000007</v>
      </c>
      <c r="I943" s="210"/>
      <c r="J943" s="14"/>
      <c r="K943" s="14"/>
      <c r="L943" s="206"/>
      <c r="M943" s="211"/>
      <c r="N943" s="212"/>
      <c r="O943" s="212"/>
      <c r="P943" s="212"/>
      <c r="Q943" s="212"/>
      <c r="R943" s="212"/>
      <c r="S943" s="212"/>
      <c r="T943" s="213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07" t="s">
        <v>134</v>
      </c>
      <c r="AU943" s="207" t="s">
        <v>83</v>
      </c>
      <c r="AV943" s="14" t="s">
        <v>83</v>
      </c>
      <c r="AW943" s="14" t="s">
        <v>30</v>
      </c>
      <c r="AX943" s="14" t="s">
        <v>73</v>
      </c>
      <c r="AY943" s="207" t="s">
        <v>125</v>
      </c>
    </row>
    <row r="944" s="14" customFormat="1">
      <c r="A944" s="14"/>
      <c r="B944" s="206"/>
      <c r="C944" s="14"/>
      <c r="D944" s="199" t="s">
        <v>134</v>
      </c>
      <c r="E944" s="207" t="s">
        <v>1</v>
      </c>
      <c r="F944" s="208" t="s">
        <v>433</v>
      </c>
      <c r="G944" s="14"/>
      <c r="H944" s="209">
        <v>0</v>
      </c>
      <c r="I944" s="210"/>
      <c r="J944" s="14"/>
      <c r="K944" s="14"/>
      <c r="L944" s="206"/>
      <c r="M944" s="211"/>
      <c r="N944" s="212"/>
      <c r="O944" s="212"/>
      <c r="P944" s="212"/>
      <c r="Q944" s="212"/>
      <c r="R944" s="212"/>
      <c r="S944" s="212"/>
      <c r="T944" s="213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07" t="s">
        <v>134</v>
      </c>
      <c r="AU944" s="207" t="s">
        <v>83</v>
      </c>
      <c r="AV944" s="14" t="s">
        <v>83</v>
      </c>
      <c r="AW944" s="14" t="s">
        <v>30</v>
      </c>
      <c r="AX944" s="14" t="s">
        <v>73</v>
      </c>
      <c r="AY944" s="207" t="s">
        <v>125</v>
      </c>
    </row>
    <row r="945" s="13" customFormat="1">
      <c r="A945" s="13"/>
      <c r="B945" s="198"/>
      <c r="C945" s="13"/>
      <c r="D945" s="199" t="s">
        <v>134</v>
      </c>
      <c r="E945" s="200" t="s">
        <v>1</v>
      </c>
      <c r="F945" s="201" t="s">
        <v>434</v>
      </c>
      <c r="G945" s="13"/>
      <c r="H945" s="200" t="s">
        <v>1</v>
      </c>
      <c r="I945" s="202"/>
      <c r="J945" s="13"/>
      <c r="K945" s="13"/>
      <c r="L945" s="198"/>
      <c r="M945" s="203"/>
      <c r="N945" s="204"/>
      <c r="O945" s="204"/>
      <c r="P945" s="204"/>
      <c r="Q945" s="204"/>
      <c r="R945" s="204"/>
      <c r="S945" s="204"/>
      <c r="T945" s="205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00" t="s">
        <v>134</v>
      </c>
      <c r="AU945" s="200" t="s">
        <v>83</v>
      </c>
      <c r="AV945" s="13" t="s">
        <v>81</v>
      </c>
      <c r="AW945" s="13" t="s">
        <v>30</v>
      </c>
      <c r="AX945" s="13" t="s">
        <v>73</v>
      </c>
      <c r="AY945" s="200" t="s">
        <v>125</v>
      </c>
    </row>
    <row r="946" s="14" customFormat="1">
      <c r="A946" s="14"/>
      <c r="B946" s="206"/>
      <c r="C946" s="14"/>
      <c r="D946" s="199" t="s">
        <v>134</v>
      </c>
      <c r="E946" s="207" t="s">
        <v>1</v>
      </c>
      <c r="F946" s="208" t="s">
        <v>1212</v>
      </c>
      <c r="G946" s="14"/>
      <c r="H946" s="209">
        <v>39.167999999999999</v>
      </c>
      <c r="I946" s="210"/>
      <c r="J946" s="14"/>
      <c r="K946" s="14"/>
      <c r="L946" s="206"/>
      <c r="M946" s="211"/>
      <c r="N946" s="212"/>
      <c r="O946" s="212"/>
      <c r="P946" s="212"/>
      <c r="Q946" s="212"/>
      <c r="R946" s="212"/>
      <c r="S946" s="212"/>
      <c r="T946" s="213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07" t="s">
        <v>134</v>
      </c>
      <c r="AU946" s="207" t="s">
        <v>83</v>
      </c>
      <c r="AV946" s="14" t="s">
        <v>83</v>
      </c>
      <c r="AW946" s="14" t="s">
        <v>30</v>
      </c>
      <c r="AX946" s="14" t="s">
        <v>73</v>
      </c>
      <c r="AY946" s="207" t="s">
        <v>125</v>
      </c>
    </row>
    <row r="947" s="16" customFormat="1">
      <c r="A947" s="16"/>
      <c r="B947" s="232"/>
      <c r="C947" s="16"/>
      <c r="D947" s="199" t="s">
        <v>134</v>
      </c>
      <c r="E947" s="233" t="s">
        <v>1</v>
      </c>
      <c r="F947" s="234" t="s">
        <v>409</v>
      </c>
      <c r="G947" s="16"/>
      <c r="H947" s="235">
        <v>681.01599999999996</v>
      </c>
      <c r="I947" s="236"/>
      <c r="J947" s="16"/>
      <c r="K947" s="16"/>
      <c r="L947" s="232"/>
      <c r="M947" s="237"/>
      <c r="N947" s="238"/>
      <c r="O947" s="238"/>
      <c r="P947" s="238"/>
      <c r="Q947" s="238"/>
      <c r="R947" s="238"/>
      <c r="S947" s="238"/>
      <c r="T947" s="239"/>
      <c r="U947" s="16"/>
      <c r="V947" s="16"/>
      <c r="W947" s="16"/>
      <c r="X947" s="16"/>
      <c r="Y947" s="16"/>
      <c r="Z947" s="16"/>
      <c r="AA947" s="16"/>
      <c r="AB947" s="16"/>
      <c r="AC947" s="16"/>
      <c r="AD947" s="16"/>
      <c r="AE947" s="16"/>
      <c r="AT947" s="233" t="s">
        <v>134</v>
      </c>
      <c r="AU947" s="233" t="s">
        <v>83</v>
      </c>
      <c r="AV947" s="16" t="s">
        <v>144</v>
      </c>
      <c r="AW947" s="16" t="s">
        <v>30</v>
      </c>
      <c r="AX947" s="16" t="s">
        <v>73</v>
      </c>
      <c r="AY947" s="233" t="s">
        <v>125</v>
      </c>
    </row>
    <row r="948" s="14" customFormat="1">
      <c r="A948" s="14"/>
      <c r="B948" s="206"/>
      <c r="C948" s="14"/>
      <c r="D948" s="199" t="s">
        <v>134</v>
      </c>
      <c r="E948" s="207" t="s">
        <v>1</v>
      </c>
      <c r="F948" s="208" t="s">
        <v>1217</v>
      </c>
      <c r="G948" s="14"/>
      <c r="H948" s="209">
        <v>537.25900000000001</v>
      </c>
      <c r="I948" s="210"/>
      <c r="J948" s="14"/>
      <c r="K948" s="14"/>
      <c r="L948" s="206"/>
      <c r="M948" s="211"/>
      <c r="N948" s="212"/>
      <c r="O948" s="212"/>
      <c r="P948" s="212"/>
      <c r="Q948" s="212"/>
      <c r="R948" s="212"/>
      <c r="S948" s="212"/>
      <c r="T948" s="213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07" t="s">
        <v>134</v>
      </c>
      <c r="AU948" s="207" t="s">
        <v>83</v>
      </c>
      <c r="AV948" s="14" t="s">
        <v>83</v>
      </c>
      <c r="AW948" s="14" t="s">
        <v>30</v>
      </c>
      <c r="AX948" s="14" t="s">
        <v>73</v>
      </c>
      <c r="AY948" s="207" t="s">
        <v>125</v>
      </c>
    </row>
    <row r="949" s="16" customFormat="1">
      <c r="A949" s="16"/>
      <c r="B949" s="232"/>
      <c r="C949" s="16"/>
      <c r="D949" s="199" t="s">
        <v>134</v>
      </c>
      <c r="E949" s="233" t="s">
        <v>1</v>
      </c>
      <c r="F949" s="234" t="s">
        <v>409</v>
      </c>
      <c r="G949" s="16"/>
      <c r="H949" s="235">
        <v>537.25900000000001</v>
      </c>
      <c r="I949" s="236"/>
      <c r="J949" s="16"/>
      <c r="K949" s="16"/>
      <c r="L949" s="232"/>
      <c r="M949" s="237"/>
      <c r="N949" s="238"/>
      <c r="O949" s="238"/>
      <c r="P949" s="238"/>
      <c r="Q949" s="238"/>
      <c r="R949" s="238"/>
      <c r="S949" s="238"/>
      <c r="T949" s="239"/>
      <c r="U949" s="16"/>
      <c r="V949" s="16"/>
      <c r="W949" s="16"/>
      <c r="X949" s="16"/>
      <c r="Y949" s="16"/>
      <c r="Z949" s="16"/>
      <c r="AA949" s="16"/>
      <c r="AB949" s="16"/>
      <c r="AC949" s="16"/>
      <c r="AD949" s="16"/>
      <c r="AE949" s="16"/>
      <c r="AT949" s="233" t="s">
        <v>134</v>
      </c>
      <c r="AU949" s="233" t="s">
        <v>83</v>
      </c>
      <c r="AV949" s="16" t="s">
        <v>144</v>
      </c>
      <c r="AW949" s="16" t="s">
        <v>30</v>
      </c>
      <c r="AX949" s="16" t="s">
        <v>73</v>
      </c>
      <c r="AY949" s="233" t="s">
        <v>125</v>
      </c>
    </row>
    <row r="950" s="13" customFormat="1">
      <c r="A950" s="13"/>
      <c r="B950" s="198"/>
      <c r="C950" s="13"/>
      <c r="D950" s="199" t="s">
        <v>134</v>
      </c>
      <c r="E950" s="200" t="s">
        <v>1</v>
      </c>
      <c r="F950" s="201" t="s">
        <v>586</v>
      </c>
      <c r="G950" s="13"/>
      <c r="H950" s="200" t="s">
        <v>1</v>
      </c>
      <c r="I950" s="202"/>
      <c r="J950" s="13"/>
      <c r="K950" s="13"/>
      <c r="L950" s="198"/>
      <c r="M950" s="203"/>
      <c r="N950" s="204"/>
      <c r="O950" s="204"/>
      <c r="P950" s="204"/>
      <c r="Q950" s="204"/>
      <c r="R950" s="204"/>
      <c r="S950" s="204"/>
      <c r="T950" s="205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00" t="s">
        <v>134</v>
      </c>
      <c r="AU950" s="200" t="s">
        <v>83</v>
      </c>
      <c r="AV950" s="13" t="s">
        <v>81</v>
      </c>
      <c r="AW950" s="13" t="s">
        <v>30</v>
      </c>
      <c r="AX950" s="13" t="s">
        <v>73</v>
      </c>
      <c r="AY950" s="200" t="s">
        <v>125</v>
      </c>
    </row>
    <row r="951" s="14" customFormat="1">
      <c r="A951" s="14"/>
      <c r="B951" s="206"/>
      <c r="C951" s="14"/>
      <c r="D951" s="199" t="s">
        <v>134</v>
      </c>
      <c r="E951" s="207" t="s">
        <v>1</v>
      </c>
      <c r="F951" s="208" t="s">
        <v>613</v>
      </c>
      <c r="G951" s="14"/>
      <c r="H951" s="209">
        <v>1821.8040000000001</v>
      </c>
      <c r="I951" s="210"/>
      <c r="J951" s="14"/>
      <c r="K951" s="14"/>
      <c r="L951" s="206"/>
      <c r="M951" s="211"/>
      <c r="N951" s="212"/>
      <c r="O951" s="212"/>
      <c r="P951" s="212"/>
      <c r="Q951" s="212"/>
      <c r="R951" s="212"/>
      <c r="S951" s="212"/>
      <c r="T951" s="213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07" t="s">
        <v>134</v>
      </c>
      <c r="AU951" s="207" t="s">
        <v>83</v>
      </c>
      <c r="AV951" s="14" t="s">
        <v>83</v>
      </c>
      <c r="AW951" s="14" t="s">
        <v>30</v>
      </c>
      <c r="AX951" s="14" t="s">
        <v>73</v>
      </c>
      <c r="AY951" s="207" t="s">
        <v>125</v>
      </c>
    </row>
    <row r="952" s="14" customFormat="1">
      <c r="A952" s="14"/>
      <c r="B952" s="206"/>
      <c r="C952" s="14"/>
      <c r="D952" s="199" t="s">
        <v>134</v>
      </c>
      <c r="E952" s="207" t="s">
        <v>1</v>
      </c>
      <c r="F952" s="208" t="s">
        <v>614</v>
      </c>
      <c r="G952" s="14"/>
      <c r="H952" s="209">
        <v>49.021999999999998</v>
      </c>
      <c r="I952" s="210"/>
      <c r="J952" s="14"/>
      <c r="K952" s="14"/>
      <c r="L952" s="206"/>
      <c r="M952" s="211"/>
      <c r="N952" s="212"/>
      <c r="O952" s="212"/>
      <c r="P952" s="212"/>
      <c r="Q952" s="212"/>
      <c r="R952" s="212"/>
      <c r="S952" s="212"/>
      <c r="T952" s="213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07" t="s">
        <v>134</v>
      </c>
      <c r="AU952" s="207" t="s">
        <v>83</v>
      </c>
      <c r="AV952" s="14" t="s">
        <v>83</v>
      </c>
      <c r="AW952" s="14" t="s">
        <v>30</v>
      </c>
      <c r="AX952" s="14" t="s">
        <v>73</v>
      </c>
      <c r="AY952" s="207" t="s">
        <v>125</v>
      </c>
    </row>
    <row r="953" s="14" customFormat="1">
      <c r="A953" s="14"/>
      <c r="B953" s="206"/>
      <c r="C953" s="14"/>
      <c r="D953" s="199" t="s">
        <v>134</v>
      </c>
      <c r="E953" s="207" t="s">
        <v>1</v>
      </c>
      <c r="F953" s="208" t="s">
        <v>616</v>
      </c>
      <c r="G953" s="14"/>
      <c r="H953" s="209">
        <v>53.116999999999997</v>
      </c>
      <c r="I953" s="210"/>
      <c r="J953" s="14"/>
      <c r="K953" s="14"/>
      <c r="L953" s="206"/>
      <c r="M953" s="211"/>
      <c r="N953" s="212"/>
      <c r="O953" s="212"/>
      <c r="P953" s="212"/>
      <c r="Q953" s="212"/>
      <c r="R953" s="212"/>
      <c r="S953" s="212"/>
      <c r="T953" s="213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07" t="s">
        <v>134</v>
      </c>
      <c r="AU953" s="207" t="s">
        <v>83</v>
      </c>
      <c r="AV953" s="14" t="s">
        <v>83</v>
      </c>
      <c r="AW953" s="14" t="s">
        <v>30</v>
      </c>
      <c r="AX953" s="14" t="s">
        <v>73</v>
      </c>
      <c r="AY953" s="207" t="s">
        <v>125</v>
      </c>
    </row>
    <row r="954" s="14" customFormat="1">
      <c r="A954" s="14"/>
      <c r="B954" s="206"/>
      <c r="C954" s="14"/>
      <c r="D954" s="199" t="s">
        <v>134</v>
      </c>
      <c r="E954" s="207" t="s">
        <v>1</v>
      </c>
      <c r="F954" s="208" t="s">
        <v>617</v>
      </c>
      <c r="G954" s="14"/>
      <c r="H954" s="209">
        <v>36.393999999999998</v>
      </c>
      <c r="I954" s="210"/>
      <c r="J954" s="14"/>
      <c r="K954" s="14"/>
      <c r="L954" s="206"/>
      <c r="M954" s="211"/>
      <c r="N954" s="212"/>
      <c r="O954" s="212"/>
      <c r="P954" s="212"/>
      <c r="Q954" s="212"/>
      <c r="R954" s="212"/>
      <c r="S954" s="212"/>
      <c r="T954" s="213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07" t="s">
        <v>134</v>
      </c>
      <c r="AU954" s="207" t="s">
        <v>83</v>
      </c>
      <c r="AV954" s="14" t="s">
        <v>83</v>
      </c>
      <c r="AW954" s="14" t="s">
        <v>30</v>
      </c>
      <c r="AX954" s="14" t="s">
        <v>73</v>
      </c>
      <c r="AY954" s="207" t="s">
        <v>125</v>
      </c>
    </row>
    <row r="955" s="14" customFormat="1">
      <c r="A955" s="14"/>
      <c r="B955" s="206"/>
      <c r="C955" s="14"/>
      <c r="D955" s="199" t="s">
        <v>134</v>
      </c>
      <c r="E955" s="207" t="s">
        <v>1</v>
      </c>
      <c r="F955" s="208" t="s">
        <v>618</v>
      </c>
      <c r="G955" s="14"/>
      <c r="H955" s="209">
        <v>36.393999999999998</v>
      </c>
      <c r="I955" s="210"/>
      <c r="J955" s="14"/>
      <c r="K955" s="14"/>
      <c r="L955" s="206"/>
      <c r="M955" s="211"/>
      <c r="N955" s="212"/>
      <c r="O955" s="212"/>
      <c r="P955" s="212"/>
      <c r="Q955" s="212"/>
      <c r="R955" s="212"/>
      <c r="S955" s="212"/>
      <c r="T955" s="213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07" t="s">
        <v>134</v>
      </c>
      <c r="AU955" s="207" t="s">
        <v>83</v>
      </c>
      <c r="AV955" s="14" t="s">
        <v>83</v>
      </c>
      <c r="AW955" s="14" t="s">
        <v>30</v>
      </c>
      <c r="AX955" s="14" t="s">
        <v>73</v>
      </c>
      <c r="AY955" s="207" t="s">
        <v>125</v>
      </c>
    </row>
    <row r="956" s="14" customFormat="1">
      <c r="A956" s="14"/>
      <c r="B956" s="206"/>
      <c r="C956" s="14"/>
      <c r="D956" s="199" t="s">
        <v>134</v>
      </c>
      <c r="E956" s="207" t="s">
        <v>1</v>
      </c>
      <c r="F956" s="208" t="s">
        <v>619</v>
      </c>
      <c r="G956" s="14"/>
      <c r="H956" s="209">
        <v>33.701000000000001</v>
      </c>
      <c r="I956" s="210"/>
      <c r="J956" s="14"/>
      <c r="K956" s="14"/>
      <c r="L956" s="206"/>
      <c r="M956" s="211"/>
      <c r="N956" s="212"/>
      <c r="O956" s="212"/>
      <c r="P956" s="212"/>
      <c r="Q956" s="212"/>
      <c r="R956" s="212"/>
      <c r="S956" s="212"/>
      <c r="T956" s="213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07" t="s">
        <v>134</v>
      </c>
      <c r="AU956" s="207" t="s">
        <v>83</v>
      </c>
      <c r="AV956" s="14" t="s">
        <v>83</v>
      </c>
      <c r="AW956" s="14" t="s">
        <v>30</v>
      </c>
      <c r="AX956" s="14" t="s">
        <v>73</v>
      </c>
      <c r="AY956" s="207" t="s">
        <v>125</v>
      </c>
    </row>
    <row r="957" s="14" customFormat="1">
      <c r="A957" s="14"/>
      <c r="B957" s="206"/>
      <c r="C957" s="14"/>
      <c r="D957" s="199" t="s">
        <v>134</v>
      </c>
      <c r="E957" s="207" t="s">
        <v>1</v>
      </c>
      <c r="F957" s="208" t="s">
        <v>620</v>
      </c>
      <c r="G957" s="14"/>
      <c r="H957" s="209">
        <v>8.3729999999999993</v>
      </c>
      <c r="I957" s="210"/>
      <c r="J957" s="14"/>
      <c r="K957" s="14"/>
      <c r="L957" s="206"/>
      <c r="M957" s="211"/>
      <c r="N957" s="212"/>
      <c r="O957" s="212"/>
      <c r="P957" s="212"/>
      <c r="Q957" s="212"/>
      <c r="R957" s="212"/>
      <c r="S957" s="212"/>
      <c r="T957" s="213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07" t="s">
        <v>134</v>
      </c>
      <c r="AU957" s="207" t="s">
        <v>83</v>
      </c>
      <c r="AV957" s="14" t="s">
        <v>83</v>
      </c>
      <c r="AW957" s="14" t="s">
        <v>30</v>
      </c>
      <c r="AX957" s="14" t="s">
        <v>73</v>
      </c>
      <c r="AY957" s="207" t="s">
        <v>125</v>
      </c>
    </row>
    <row r="958" s="13" customFormat="1">
      <c r="A958" s="13"/>
      <c r="B958" s="198"/>
      <c r="C958" s="13"/>
      <c r="D958" s="199" t="s">
        <v>134</v>
      </c>
      <c r="E958" s="200" t="s">
        <v>1</v>
      </c>
      <c r="F958" s="201" t="s">
        <v>601</v>
      </c>
      <c r="G958" s="13"/>
      <c r="H958" s="200" t="s">
        <v>1</v>
      </c>
      <c r="I958" s="202"/>
      <c r="J958" s="13"/>
      <c r="K958" s="13"/>
      <c r="L958" s="198"/>
      <c r="M958" s="203"/>
      <c r="N958" s="204"/>
      <c r="O958" s="204"/>
      <c r="P958" s="204"/>
      <c r="Q958" s="204"/>
      <c r="R958" s="204"/>
      <c r="S958" s="204"/>
      <c r="T958" s="205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00" t="s">
        <v>134</v>
      </c>
      <c r="AU958" s="200" t="s">
        <v>83</v>
      </c>
      <c r="AV958" s="13" t="s">
        <v>81</v>
      </c>
      <c r="AW958" s="13" t="s">
        <v>30</v>
      </c>
      <c r="AX958" s="13" t="s">
        <v>73</v>
      </c>
      <c r="AY958" s="200" t="s">
        <v>125</v>
      </c>
    </row>
    <row r="959" s="14" customFormat="1">
      <c r="A959" s="14"/>
      <c r="B959" s="206"/>
      <c r="C959" s="14"/>
      <c r="D959" s="199" t="s">
        <v>134</v>
      </c>
      <c r="E959" s="207" t="s">
        <v>1</v>
      </c>
      <c r="F959" s="208" t="s">
        <v>625</v>
      </c>
      <c r="G959" s="14"/>
      <c r="H959" s="209">
        <v>2054.5970000000002</v>
      </c>
      <c r="I959" s="210"/>
      <c r="J959" s="14"/>
      <c r="K959" s="14"/>
      <c r="L959" s="206"/>
      <c r="M959" s="211"/>
      <c r="N959" s="212"/>
      <c r="O959" s="212"/>
      <c r="P959" s="212"/>
      <c r="Q959" s="212"/>
      <c r="R959" s="212"/>
      <c r="S959" s="212"/>
      <c r="T959" s="213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07" t="s">
        <v>134</v>
      </c>
      <c r="AU959" s="207" t="s">
        <v>83</v>
      </c>
      <c r="AV959" s="14" t="s">
        <v>83</v>
      </c>
      <c r="AW959" s="14" t="s">
        <v>30</v>
      </c>
      <c r="AX959" s="14" t="s">
        <v>73</v>
      </c>
      <c r="AY959" s="207" t="s">
        <v>125</v>
      </c>
    </row>
    <row r="960" s="14" customFormat="1">
      <c r="A960" s="14"/>
      <c r="B960" s="206"/>
      <c r="C960" s="14"/>
      <c r="D960" s="199" t="s">
        <v>134</v>
      </c>
      <c r="E960" s="207" t="s">
        <v>1</v>
      </c>
      <c r="F960" s="208" t="s">
        <v>626</v>
      </c>
      <c r="G960" s="14"/>
      <c r="H960" s="209">
        <v>91.302000000000007</v>
      </c>
      <c r="I960" s="210"/>
      <c r="J960" s="14"/>
      <c r="K960" s="14"/>
      <c r="L960" s="206"/>
      <c r="M960" s="211"/>
      <c r="N960" s="212"/>
      <c r="O960" s="212"/>
      <c r="P960" s="212"/>
      <c r="Q960" s="212"/>
      <c r="R960" s="212"/>
      <c r="S960" s="212"/>
      <c r="T960" s="213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07" t="s">
        <v>134</v>
      </c>
      <c r="AU960" s="207" t="s">
        <v>83</v>
      </c>
      <c r="AV960" s="14" t="s">
        <v>83</v>
      </c>
      <c r="AW960" s="14" t="s">
        <v>30</v>
      </c>
      <c r="AX960" s="14" t="s">
        <v>73</v>
      </c>
      <c r="AY960" s="207" t="s">
        <v>125</v>
      </c>
    </row>
    <row r="961" s="14" customFormat="1">
      <c r="A961" s="14"/>
      <c r="B961" s="206"/>
      <c r="C961" s="14"/>
      <c r="D961" s="199" t="s">
        <v>134</v>
      </c>
      <c r="E961" s="207" t="s">
        <v>1</v>
      </c>
      <c r="F961" s="208" t="s">
        <v>627</v>
      </c>
      <c r="G961" s="14"/>
      <c r="H961" s="209">
        <v>60.479999999999997</v>
      </c>
      <c r="I961" s="210"/>
      <c r="J961" s="14"/>
      <c r="K961" s="14"/>
      <c r="L961" s="206"/>
      <c r="M961" s="211"/>
      <c r="N961" s="212"/>
      <c r="O961" s="212"/>
      <c r="P961" s="212"/>
      <c r="Q961" s="212"/>
      <c r="R961" s="212"/>
      <c r="S961" s="212"/>
      <c r="T961" s="213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07" t="s">
        <v>134</v>
      </c>
      <c r="AU961" s="207" t="s">
        <v>83</v>
      </c>
      <c r="AV961" s="14" t="s">
        <v>83</v>
      </c>
      <c r="AW961" s="14" t="s">
        <v>30</v>
      </c>
      <c r="AX961" s="14" t="s">
        <v>73</v>
      </c>
      <c r="AY961" s="207" t="s">
        <v>125</v>
      </c>
    </row>
    <row r="962" s="14" customFormat="1">
      <c r="A962" s="14"/>
      <c r="B962" s="206"/>
      <c r="C962" s="14"/>
      <c r="D962" s="199" t="s">
        <v>134</v>
      </c>
      <c r="E962" s="207" t="s">
        <v>1</v>
      </c>
      <c r="F962" s="208" t="s">
        <v>628</v>
      </c>
      <c r="G962" s="14"/>
      <c r="H962" s="209">
        <v>62.036000000000001</v>
      </c>
      <c r="I962" s="210"/>
      <c r="J962" s="14"/>
      <c r="K962" s="14"/>
      <c r="L962" s="206"/>
      <c r="M962" s="211"/>
      <c r="N962" s="212"/>
      <c r="O962" s="212"/>
      <c r="P962" s="212"/>
      <c r="Q962" s="212"/>
      <c r="R962" s="212"/>
      <c r="S962" s="212"/>
      <c r="T962" s="213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07" t="s">
        <v>134</v>
      </c>
      <c r="AU962" s="207" t="s">
        <v>83</v>
      </c>
      <c r="AV962" s="14" t="s">
        <v>83</v>
      </c>
      <c r="AW962" s="14" t="s">
        <v>30</v>
      </c>
      <c r="AX962" s="14" t="s">
        <v>73</v>
      </c>
      <c r="AY962" s="207" t="s">
        <v>125</v>
      </c>
    </row>
    <row r="963" s="14" customFormat="1">
      <c r="A963" s="14"/>
      <c r="B963" s="206"/>
      <c r="C963" s="14"/>
      <c r="D963" s="199" t="s">
        <v>134</v>
      </c>
      <c r="E963" s="207" t="s">
        <v>1</v>
      </c>
      <c r="F963" s="208" t="s">
        <v>629</v>
      </c>
      <c r="G963" s="14"/>
      <c r="H963" s="209">
        <v>60.479999999999997</v>
      </c>
      <c r="I963" s="210"/>
      <c r="J963" s="14"/>
      <c r="K963" s="14"/>
      <c r="L963" s="206"/>
      <c r="M963" s="211"/>
      <c r="N963" s="212"/>
      <c r="O963" s="212"/>
      <c r="P963" s="212"/>
      <c r="Q963" s="212"/>
      <c r="R963" s="212"/>
      <c r="S963" s="212"/>
      <c r="T963" s="213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07" t="s">
        <v>134</v>
      </c>
      <c r="AU963" s="207" t="s">
        <v>83</v>
      </c>
      <c r="AV963" s="14" t="s">
        <v>83</v>
      </c>
      <c r="AW963" s="14" t="s">
        <v>30</v>
      </c>
      <c r="AX963" s="14" t="s">
        <v>73</v>
      </c>
      <c r="AY963" s="207" t="s">
        <v>125</v>
      </c>
    </row>
    <row r="964" s="14" customFormat="1">
      <c r="A964" s="14"/>
      <c r="B964" s="206"/>
      <c r="C964" s="14"/>
      <c r="D964" s="199" t="s">
        <v>134</v>
      </c>
      <c r="E964" s="207" t="s">
        <v>1</v>
      </c>
      <c r="F964" s="208" t="s">
        <v>630</v>
      </c>
      <c r="G964" s="14"/>
      <c r="H964" s="209">
        <v>58.079999999999998</v>
      </c>
      <c r="I964" s="210"/>
      <c r="J964" s="14"/>
      <c r="K964" s="14"/>
      <c r="L964" s="206"/>
      <c r="M964" s="211"/>
      <c r="N964" s="212"/>
      <c r="O964" s="212"/>
      <c r="P964" s="212"/>
      <c r="Q964" s="212"/>
      <c r="R964" s="212"/>
      <c r="S964" s="212"/>
      <c r="T964" s="213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07" t="s">
        <v>134</v>
      </c>
      <c r="AU964" s="207" t="s">
        <v>83</v>
      </c>
      <c r="AV964" s="14" t="s">
        <v>83</v>
      </c>
      <c r="AW964" s="14" t="s">
        <v>30</v>
      </c>
      <c r="AX964" s="14" t="s">
        <v>73</v>
      </c>
      <c r="AY964" s="207" t="s">
        <v>125</v>
      </c>
    </row>
    <row r="965" s="14" customFormat="1">
      <c r="A965" s="14"/>
      <c r="B965" s="206"/>
      <c r="C965" s="14"/>
      <c r="D965" s="199" t="s">
        <v>134</v>
      </c>
      <c r="E965" s="207" t="s">
        <v>1</v>
      </c>
      <c r="F965" s="208" t="s">
        <v>631</v>
      </c>
      <c r="G965" s="14"/>
      <c r="H965" s="209">
        <v>25.402000000000001</v>
      </c>
      <c r="I965" s="210"/>
      <c r="J965" s="14"/>
      <c r="K965" s="14"/>
      <c r="L965" s="206"/>
      <c r="M965" s="211"/>
      <c r="N965" s="212"/>
      <c r="O965" s="212"/>
      <c r="P965" s="212"/>
      <c r="Q965" s="212"/>
      <c r="R965" s="212"/>
      <c r="S965" s="212"/>
      <c r="T965" s="213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07" t="s">
        <v>134</v>
      </c>
      <c r="AU965" s="207" t="s">
        <v>83</v>
      </c>
      <c r="AV965" s="14" t="s">
        <v>83</v>
      </c>
      <c r="AW965" s="14" t="s">
        <v>30</v>
      </c>
      <c r="AX965" s="14" t="s">
        <v>73</v>
      </c>
      <c r="AY965" s="207" t="s">
        <v>125</v>
      </c>
    </row>
    <row r="966" s="14" customFormat="1">
      <c r="A966" s="14"/>
      <c r="B966" s="206"/>
      <c r="C966" s="14"/>
      <c r="D966" s="199" t="s">
        <v>134</v>
      </c>
      <c r="E966" s="207" t="s">
        <v>1</v>
      </c>
      <c r="F966" s="208" t="s">
        <v>632</v>
      </c>
      <c r="G966" s="14"/>
      <c r="H966" s="209">
        <v>42.941000000000002</v>
      </c>
      <c r="I966" s="210"/>
      <c r="J966" s="14"/>
      <c r="K966" s="14"/>
      <c r="L966" s="206"/>
      <c r="M966" s="211"/>
      <c r="N966" s="212"/>
      <c r="O966" s="212"/>
      <c r="P966" s="212"/>
      <c r="Q966" s="212"/>
      <c r="R966" s="212"/>
      <c r="S966" s="212"/>
      <c r="T966" s="213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07" t="s">
        <v>134</v>
      </c>
      <c r="AU966" s="207" t="s">
        <v>83</v>
      </c>
      <c r="AV966" s="14" t="s">
        <v>83</v>
      </c>
      <c r="AW966" s="14" t="s">
        <v>30</v>
      </c>
      <c r="AX966" s="14" t="s">
        <v>73</v>
      </c>
      <c r="AY966" s="207" t="s">
        <v>125</v>
      </c>
    </row>
    <row r="967" s="14" customFormat="1">
      <c r="A967" s="14"/>
      <c r="B967" s="206"/>
      <c r="C967" s="14"/>
      <c r="D967" s="199" t="s">
        <v>134</v>
      </c>
      <c r="E967" s="207" t="s">
        <v>1</v>
      </c>
      <c r="F967" s="208" t="s">
        <v>1218</v>
      </c>
      <c r="G967" s="14"/>
      <c r="H967" s="209">
        <v>14.84</v>
      </c>
      <c r="I967" s="210"/>
      <c r="J967" s="14"/>
      <c r="K967" s="14"/>
      <c r="L967" s="206"/>
      <c r="M967" s="211"/>
      <c r="N967" s="212"/>
      <c r="O967" s="212"/>
      <c r="P967" s="212"/>
      <c r="Q967" s="212"/>
      <c r="R967" s="212"/>
      <c r="S967" s="212"/>
      <c r="T967" s="213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07" t="s">
        <v>134</v>
      </c>
      <c r="AU967" s="207" t="s">
        <v>83</v>
      </c>
      <c r="AV967" s="14" t="s">
        <v>83</v>
      </c>
      <c r="AW967" s="14" t="s">
        <v>30</v>
      </c>
      <c r="AX967" s="14" t="s">
        <v>73</v>
      </c>
      <c r="AY967" s="207" t="s">
        <v>125</v>
      </c>
    </row>
    <row r="968" s="16" customFormat="1">
      <c r="A968" s="16"/>
      <c r="B968" s="232"/>
      <c r="C968" s="16"/>
      <c r="D968" s="199" t="s">
        <v>134</v>
      </c>
      <c r="E968" s="233" t="s">
        <v>1</v>
      </c>
      <c r="F968" s="234" t="s">
        <v>409</v>
      </c>
      <c r="G968" s="16"/>
      <c r="H968" s="235">
        <v>4508.9629999999997</v>
      </c>
      <c r="I968" s="236"/>
      <c r="J968" s="16"/>
      <c r="K968" s="16"/>
      <c r="L968" s="232"/>
      <c r="M968" s="237"/>
      <c r="N968" s="238"/>
      <c r="O968" s="238"/>
      <c r="P968" s="238"/>
      <c r="Q968" s="238"/>
      <c r="R968" s="238"/>
      <c r="S968" s="238"/>
      <c r="T968" s="239"/>
      <c r="U968" s="16"/>
      <c r="V968" s="16"/>
      <c r="W968" s="16"/>
      <c r="X968" s="16"/>
      <c r="Y968" s="16"/>
      <c r="Z968" s="16"/>
      <c r="AA968" s="16"/>
      <c r="AB968" s="16"/>
      <c r="AC968" s="16"/>
      <c r="AD968" s="16"/>
      <c r="AE968" s="16"/>
      <c r="AT968" s="233" t="s">
        <v>134</v>
      </c>
      <c r="AU968" s="233" t="s">
        <v>83</v>
      </c>
      <c r="AV968" s="16" t="s">
        <v>144</v>
      </c>
      <c r="AW968" s="16" t="s">
        <v>30</v>
      </c>
      <c r="AX968" s="16" t="s">
        <v>73</v>
      </c>
      <c r="AY968" s="233" t="s">
        <v>125</v>
      </c>
    </row>
    <row r="969" s="13" customFormat="1">
      <c r="A969" s="13"/>
      <c r="B969" s="198"/>
      <c r="C969" s="13"/>
      <c r="D969" s="199" t="s">
        <v>134</v>
      </c>
      <c r="E969" s="200" t="s">
        <v>1</v>
      </c>
      <c r="F969" s="201" t="s">
        <v>1219</v>
      </c>
      <c r="G969" s="13"/>
      <c r="H969" s="200" t="s">
        <v>1</v>
      </c>
      <c r="I969" s="202"/>
      <c r="J969" s="13"/>
      <c r="K969" s="13"/>
      <c r="L969" s="198"/>
      <c r="M969" s="203"/>
      <c r="N969" s="204"/>
      <c r="O969" s="204"/>
      <c r="P969" s="204"/>
      <c r="Q969" s="204"/>
      <c r="R969" s="204"/>
      <c r="S969" s="204"/>
      <c r="T969" s="205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00" t="s">
        <v>134</v>
      </c>
      <c r="AU969" s="200" t="s">
        <v>83</v>
      </c>
      <c r="AV969" s="13" t="s">
        <v>81</v>
      </c>
      <c r="AW969" s="13" t="s">
        <v>30</v>
      </c>
      <c r="AX969" s="13" t="s">
        <v>73</v>
      </c>
      <c r="AY969" s="200" t="s">
        <v>125</v>
      </c>
    </row>
    <row r="970" s="14" customFormat="1">
      <c r="A970" s="14"/>
      <c r="B970" s="206"/>
      <c r="C970" s="14"/>
      <c r="D970" s="199" t="s">
        <v>134</v>
      </c>
      <c r="E970" s="207" t="s">
        <v>1</v>
      </c>
      <c r="F970" s="208" t="s">
        <v>1220</v>
      </c>
      <c r="G970" s="14"/>
      <c r="H970" s="209">
        <v>108.79900000000001</v>
      </c>
      <c r="I970" s="210"/>
      <c r="J970" s="14"/>
      <c r="K970" s="14"/>
      <c r="L970" s="206"/>
      <c r="M970" s="211"/>
      <c r="N970" s="212"/>
      <c r="O970" s="212"/>
      <c r="P970" s="212"/>
      <c r="Q970" s="212"/>
      <c r="R970" s="212"/>
      <c r="S970" s="212"/>
      <c r="T970" s="213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07" t="s">
        <v>134</v>
      </c>
      <c r="AU970" s="207" t="s">
        <v>83</v>
      </c>
      <c r="AV970" s="14" t="s">
        <v>83</v>
      </c>
      <c r="AW970" s="14" t="s">
        <v>30</v>
      </c>
      <c r="AX970" s="14" t="s">
        <v>73</v>
      </c>
      <c r="AY970" s="207" t="s">
        <v>125</v>
      </c>
    </row>
    <row r="971" s="14" customFormat="1">
      <c r="A971" s="14"/>
      <c r="B971" s="206"/>
      <c r="C971" s="14"/>
      <c r="D971" s="199" t="s">
        <v>134</v>
      </c>
      <c r="E971" s="207" t="s">
        <v>1</v>
      </c>
      <c r="F971" s="208" t="s">
        <v>1221</v>
      </c>
      <c r="G971" s="14"/>
      <c r="H971" s="209">
        <v>210.60499999999999</v>
      </c>
      <c r="I971" s="210"/>
      <c r="J971" s="14"/>
      <c r="K971" s="14"/>
      <c r="L971" s="206"/>
      <c r="M971" s="211"/>
      <c r="N971" s="212"/>
      <c r="O971" s="212"/>
      <c r="P971" s="212"/>
      <c r="Q971" s="212"/>
      <c r="R971" s="212"/>
      <c r="S971" s="212"/>
      <c r="T971" s="213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07" t="s">
        <v>134</v>
      </c>
      <c r="AU971" s="207" t="s">
        <v>83</v>
      </c>
      <c r="AV971" s="14" t="s">
        <v>83</v>
      </c>
      <c r="AW971" s="14" t="s">
        <v>30</v>
      </c>
      <c r="AX971" s="14" t="s">
        <v>73</v>
      </c>
      <c r="AY971" s="207" t="s">
        <v>125</v>
      </c>
    </row>
    <row r="972" s="14" customFormat="1">
      <c r="A972" s="14"/>
      <c r="B972" s="206"/>
      <c r="C972" s="14"/>
      <c r="D972" s="199" t="s">
        <v>134</v>
      </c>
      <c r="E972" s="207" t="s">
        <v>1</v>
      </c>
      <c r="F972" s="208" t="s">
        <v>1222</v>
      </c>
      <c r="G972" s="14"/>
      <c r="H972" s="209">
        <v>187.30799999999999</v>
      </c>
      <c r="I972" s="210"/>
      <c r="J972" s="14"/>
      <c r="K972" s="14"/>
      <c r="L972" s="206"/>
      <c r="M972" s="211"/>
      <c r="N972" s="212"/>
      <c r="O972" s="212"/>
      <c r="P972" s="212"/>
      <c r="Q972" s="212"/>
      <c r="R972" s="212"/>
      <c r="S972" s="212"/>
      <c r="T972" s="213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07" t="s">
        <v>134</v>
      </c>
      <c r="AU972" s="207" t="s">
        <v>83</v>
      </c>
      <c r="AV972" s="14" t="s">
        <v>83</v>
      </c>
      <c r="AW972" s="14" t="s">
        <v>30</v>
      </c>
      <c r="AX972" s="14" t="s">
        <v>73</v>
      </c>
      <c r="AY972" s="207" t="s">
        <v>125</v>
      </c>
    </row>
    <row r="973" s="14" customFormat="1">
      <c r="A973" s="14"/>
      <c r="B973" s="206"/>
      <c r="C973" s="14"/>
      <c r="D973" s="199" t="s">
        <v>134</v>
      </c>
      <c r="E973" s="207" t="s">
        <v>1</v>
      </c>
      <c r="F973" s="208" t="s">
        <v>1223</v>
      </c>
      <c r="G973" s="14"/>
      <c r="H973" s="209">
        <v>230.88800000000001</v>
      </c>
      <c r="I973" s="210"/>
      <c r="J973" s="14"/>
      <c r="K973" s="14"/>
      <c r="L973" s="206"/>
      <c r="M973" s="211"/>
      <c r="N973" s="212"/>
      <c r="O973" s="212"/>
      <c r="P973" s="212"/>
      <c r="Q973" s="212"/>
      <c r="R973" s="212"/>
      <c r="S973" s="212"/>
      <c r="T973" s="213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07" t="s">
        <v>134</v>
      </c>
      <c r="AU973" s="207" t="s">
        <v>83</v>
      </c>
      <c r="AV973" s="14" t="s">
        <v>83</v>
      </c>
      <c r="AW973" s="14" t="s">
        <v>30</v>
      </c>
      <c r="AX973" s="14" t="s">
        <v>73</v>
      </c>
      <c r="AY973" s="207" t="s">
        <v>125</v>
      </c>
    </row>
    <row r="974" s="14" customFormat="1">
      <c r="A974" s="14"/>
      <c r="B974" s="206"/>
      <c r="C974" s="14"/>
      <c r="D974" s="199" t="s">
        <v>134</v>
      </c>
      <c r="E974" s="207" t="s">
        <v>1</v>
      </c>
      <c r="F974" s="208" t="s">
        <v>1224</v>
      </c>
      <c r="G974" s="14"/>
      <c r="H974" s="209">
        <v>15.683</v>
      </c>
      <c r="I974" s="210"/>
      <c r="J974" s="14"/>
      <c r="K974" s="14"/>
      <c r="L974" s="206"/>
      <c r="M974" s="211"/>
      <c r="N974" s="212"/>
      <c r="O974" s="212"/>
      <c r="P974" s="212"/>
      <c r="Q974" s="212"/>
      <c r="R974" s="212"/>
      <c r="S974" s="212"/>
      <c r="T974" s="213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07" t="s">
        <v>134</v>
      </c>
      <c r="AU974" s="207" t="s">
        <v>83</v>
      </c>
      <c r="AV974" s="14" t="s">
        <v>83</v>
      </c>
      <c r="AW974" s="14" t="s">
        <v>30</v>
      </c>
      <c r="AX974" s="14" t="s">
        <v>73</v>
      </c>
      <c r="AY974" s="207" t="s">
        <v>125</v>
      </c>
    </row>
    <row r="975" s="15" customFormat="1">
      <c r="A975" s="15"/>
      <c r="B975" s="214"/>
      <c r="C975" s="15"/>
      <c r="D975" s="199" t="s">
        <v>134</v>
      </c>
      <c r="E975" s="215" t="s">
        <v>1</v>
      </c>
      <c r="F975" s="216" t="s">
        <v>139</v>
      </c>
      <c r="G975" s="15"/>
      <c r="H975" s="217">
        <v>7494.04</v>
      </c>
      <c r="I975" s="218"/>
      <c r="J975" s="15"/>
      <c r="K975" s="15"/>
      <c r="L975" s="214"/>
      <c r="M975" s="219"/>
      <c r="N975" s="220"/>
      <c r="O975" s="220"/>
      <c r="P975" s="220"/>
      <c r="Q975" s="220"/>
      <c r="R975" s="220"/>
      <c r="S975" s="220"/>
      <c r="T975" s="221"/>
      <c r="U975" s="15"/>
      <c r="V975" s="15"/>
      <c r="W975" s="15"/>
      <c r="X975" s="15"/>
      <c r="Y975" s="15"/>
      <c r="Z975" s="15"/>
      <c r="AA975" s="15"/>
      <c r="AB975" s="15"/>
      <c r="AC975" s="15"/>
      <c r="AD975" s="15"/>
      <c r="AE975" s="15"/>
      <c r="AT975" s="215" t="s">
        <v>134</v>
      </c>
      <c r="AU975" s="215" t="s">
        <v>83</v>
      </c>
      <c r="AV975" s="15" t="s">
        <v>132</v>
      </c>
      <c r="AW975" s="15" t="s">
        <v>30</v>
      </c>
      <c r="AX975" s="15" t="s">
        <v>81</v>
      </c>
      <c r="AY975" s="215" t="s">
        <v>125</v>
      </c>
    </row>
    <row r="976" s="12" customFormat="1" ht="22.8" customHeight="1">
      <c r="A976" s="12"/>
      <c r="B976" s="171"/>
      <c r="C976" s="12"/>
      <c r="D976" s="172" t="s">
        <v>72</v>
      </c>
      <c r="E976" s="182" t="s">
        <v>1225</v>
      </c>
      <c r="F976" s="182" t="s">
        <v>1226</v>
      </c>
      <c r="G976" s="12"/>
      <c r="H976" s="12"/>
      <c r="I976" s="174"/>
      <c r="J976" s="183">
        <f>BK976</f>
        <v>0</v>
      </c>
      <c r="K976" s="12"/>
      <c r="L976" s="171"/>
      <c r="M976" s="176"/>
      <c r="N976" s="177"/>
      <c r="O976" s="177"/>
      <c r="P976" s="178">
        <f>SUM(P977:P979)</f>
        <v>0</v>
      </c>
      <c r="Q976" s="177"/>
      <c r="R976" s="178">
        <f>SUM(R977:R979)</f>
        <v>0.01122688</v>
      </c>
      <c r="S976" s="177"/>
      <c r="T976" s="179">
        <f>SUM(T977:T979)</f>
        <v>0</v>
      </c>
      <c r="U976" s="12"/>
      <c r="V976" s="12"/>
      <c r="W976" s="12"/>
      <c r="X976" s="12"/>
      <c r="Y976" s="12"/>
      <c r="Z976" s="12"/>
      <c r="AA976" s="12"/>
      <c r="AB976" s="12"/>
      <c r="AC976" s="12"/>
      <c r="AD976" s="12"/>
      <c r="AE976" s="12"/>
      <c r="AR976" s="172" t="s">
        <v>83</v>
      </c>
      <c r="AT976" s="180" t="s">
        <v>72</v>
      </c>
      <c r="AU976" s="180" t="s">
        <v>81</v>
      </c>
      <c r="AY976" s="172" t="s">
        <v>125</v>
      </c>
      <c r="BK976" s="181">
        <f>SUM(BK977:BK979)</f>
        <v>0</v>
      </c>
    </row>
    <row r="977" s="2" customFormat="1" ht="21.6" customHeight="1">
      <c r="A977" s="38"/>
      <c r="B977" s="184"/>
      <c r="C977" s="185" t="s">
        <v>1227</v>
      </c>
      <c r="D977" s="185" t="s">
        <v>127</v>
      </c>
      <c r="E977" s="186" t="s">
        <v>1228</v>
      </c>
      <c r="F977" s="187" t="s">
        <v>1229</v>
      </c>
      <c r="G977" s="188" t="s">
        <v>176</v>
      </c>
      <c r="H977" s="189">
        <v>22.911999999999999</v>
      </c>
      <c r="I977" s="190"/>
      <c r="J977" s="191">
        <f>ROUND(I977*H977,2)</f>
        <v>0</v>
      </c>
      <c r="K977" s="187" t="s">
        <v>131</v>
      </c>
      <c r="L977" s="39"/>
      <c r="M977" s="192" t="s">
        <v>1</v>
      </c>
      <c r="N977" s="193" t="s">
        <v>38</v>
      </c>
      <c r="O977" s="77"/>
      <c r="P977" s="194">
        <f>O977*H977</f>
        <v>0</v>
      </c>
      <c r="Q977" s="194">
        <v>0.00020000000000000001</v>
      </c>
      <c r="R977" s="194">
        <f>Q977*H977</f>
        <v>0.0045824000000000004</v>
      </c>
      <c r="S977" s="194">
        <v>0</v>
      </c>
      <c r="T977" s="195">
        <f>S977*H977</f>
        <v>0</v>
      </c>
      <c r="U977" s="38"/>
      <c r="V977" s="38"/>
      <c r="W977" s="38"/>
      <c r="X977" s="38"/>
      <c r="Y977" s="38"/>
      <c r="Z977" s="38"/>
      <c r="AA977" s="38"/>
      <c r="AB977" s="38"/>
      <c r="AC977" s="38"/>
      <c r="AD977" s="38"/>
      <c r="AE977" s="38"/>
      <c r="AR977" s="196" t="s">
        <v>225</v>
      </c>
      <c r="AT977" s="196" t="s">
        <v>127</v>
      </c>
      <c r="AU977" s="196" t="s">
        <v>83</v>
      </c>
      <c r="AY977" s="19" t="s">
        <v>125</v>
      </c>
      <c r="BE977" s="197">
        <f>IF(N977="základní",J977,0)</f>
        <v>0</v>
      </c>
      <c r="BF977" s="197">
        <f>IF(N977="snížená",J977,0)</f>
        <v>0</v>
      </c>
      <c r="BG977" s="197">
        <f>IF(N977="zákl. přenesená",J977,0)</f>
        <v>0</v>
      </c>
      <c r="BH977" s="197">
        <f>IF(N977="sníž. přenesená",J977,0)</f>
        <v>0</v>
      </c>
      <c r="BI977" s="197">
        <f>IF(N977="nulová",J977,0)</f>
        <v>0</v>
      </c>
      <c r="BJ977" s="19" t="s">
        <v>81</v>
      </c>
      <c r="BK977" s="197">
        <f>ROUND(I977*H977,2)</f>
        <v>0</v>
      </c>
      <c r="BL977" s="19" t="s">
        <v>225</v>
      </c>
      <c r="BM977" s="196" t="s">
        <v>1230</v>
      </c>
    </row>
    <row r="978" s="14" customFormat="1">
      <c r="A978" s="14"/>
      <c r="B978" s="206"/>
      <c r="C978" s="14"/>
      <c r="D978" s="199" t="s">
        <v>134</v>
      </c>
      <c r="E978" s="207" t="s">
        <v>1</v>
      </c>
      <c r="F978" s="208" t="s">
        <v>695</v>
      </c>
      <c r="G978" s="14"/>
      <c r="H978" s="209">
        <v>22.911999999999999</v>
      </c>
      <c r="I978" s="210"/>
      <c r="J978" s="14"/>
      <c r="K978" s="14"/>
      <c r="L978" s="206"/>
      <c r="M978" s="211"/>
      <c r="N978" s="212"/>
      <c r="O978" s="212"/>
      <c r="P978" s="212"/>
      <c r="Q978" s="212"/>
      <c r="R978" s="212"/>
      <c r="S978" s="212"/>
      <c r="T978" s="213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07" t="s">
        <v>134</v>
      </c>
      <c r="AU978" s="207" t="s">
        <v>83</v>
      </c>
      <c r="AV978" s="14" t="s">
        <v>83</v>
      </c>
      <c r="AW978" s="14" t="s">
        <v>30</v>
      </c>
      <c r="AX978" s="14" t="s">
        <v>81</v>
      </c>
      <c r="AY978" s="207" t="s">
        <v>125</v>
      </c>
    </row>
    <row r="979" s="2" customFormat="1" ht="43.2" customHeight="1">
      <c r="A979" s="38"/>
      <c r="B979" s="184"/>
      <c r="C979" s="185" t="s">
        <v>1231</v>
      </c>
      <c r="D979" s="185" t="s">
        <v>127</v>
      </c>
      <c r="E979" s="186" t="s">
        <v>1232</v>
      </c>
      <c r="F979" s="187" t="s">
        <v>1233</v>
      </c>
      <c r="G979" s="188" t="s">
        <v>176</v>
      </c>
      <c r="H979" s="189">
        <v>22.911999999999999</v>
      </c>
      <c r="I979" s="190"/>
      <c r="J979" s="191">
        <f>ROUND(I979*H979,2)</f>
        <v>0</v>
      </c>
      <c r="K979" s="187" t="s">
        <v>131</v>
      </c>
      <c r="L979" s="39"/>
      <c r="M979" s="240" t="s">
        <v>1</v>
      </c>
      <c r="N979" s="241" t="s">
        <v>38</v>
      </c>
      <c r="O979" s="242"/>
      <c r="P979" s="243">
        <f>O979*H979</f>
        <v>0</v>
      </c>
      <c r="Q979" s="243">
        <v>0.00029</v>
      </c>
      <c r="R979" s="243">
        <f>Q979*H979</f>
        <v>0.0066444799999999995</v>
      </c>
      <c r="S979" s="243">
        <v>0</v>
      </c>
      <c r="T979" s="244">
        <f>S979*H979</f>
        <v>0</v>
      </c>
      <c r="U979" s="38"/>
      <c r="V979" s="38"/>
      <c r="W979" s="38"/>
      <c r="X979" s="38"/>
      <c r="Y979" s="38"/>
      <c r="Z979" s="38"/>
      <c r="AA979" s="38"/>
      <c r="AB979" s="38"/>
      <c r="AC979" s="38"/>
      <c r="AD979" s="38"/>
      <c r="AE979" s="38"/>
      <c r="AR979" s="196" t="s">
        <v>225</v>
      </c>
      <c r="AT979" s="196" t="s">
        <v>127</v>
      </c>
      <c r="AU979" s="196" t="s">
        <v>83</v>
      </c>
      <c r="AY979" s="19" t="s">
        <v>125</v>
      </c>
      <c r="BE979" s="197">
        <f>IF(N979="základní",J979,0)</f>
        <v>0</v>
      </c>
      <c r="BF979" s="197">
        <f>IF(N979="snížená",J979,0)</f>
        <v>0</v>
      </c>
      <c r="BG979" s="197">
        <f>IF(N979="zákl. přenesená",J979,0)</f>
        <v>0</v>
      </c>
      <c r="BH979" s="197">
        <f>IF(N979="sníž. přenesená",J979,0)</f>
        <v>0</v>
      </c>
      <c r="BI979" s="197">
        <f>IF(N979="nulová",J979,0)</f>
        <v>0</v>
      </c>
      <c r="BJ979" s="19" t="s">
        <v>81</v>
      </c>
      <c r="BK979" s="197">
        <f>ROUND(I979*H979,2)</f>
        <v>0</v>
      </c>
      <c r="BL979" s="19" t="s">
        <v>225</v>
      </c>
      <c r="BM979" s="196" t="s">
        <v>1234</v>
      </c>
    </row>
    <row r="980" s="2" customFormat="1" ht="6.96" customHeight="1">
      <c r="A980" s="38"/>
      <c r="B980" s="60"/>
      <c r="C980" s="61"/>
      <c r="D980" s="61"/>
      <c r="E980" s="61"/>
      <c r="F980" s="61"/>
      <c r="G980" s="61"/>
      <c r="H980" s="61"/>
      <c r="I980" s="144"/>
      <c r="J980" s="61"/>
      <c r="K980" s="61"/>
      <c r="L980" s="39"/>
      <c r="M980" s="38"/>
      <c r="O980" s="38"/>
      <c r="P980" s="38"/>
      <c r="Q980" s="38"/>
      <c r="R980" s="38"/>
      <c r="S980" s="38"/>
      <c r="T980" s="38"/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  <c r="AE980" s="38"/>
    </row>
  </sheetData>
  <autoFilter ref="C134:K979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DESKTOP-1R0RIJI\PC</dc:creator>
  <cp:lastModifiedBy>DESKTOP-1R0RIJI\PC</cp:lastModifiedBy>
  <dcterms:created xsi:type="dcterms:W3CDTF">2019-12-19T13:15:58Z</dcterms:created>
  <dcterms:modified xsi:type="dcterms:W3CDTF">2019-12-19T13:16:01Z</dcterms:modified>
</cp:coreProperties>
</file>